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V2020.kyoiku.tocho.local\全国高等学校総合文化祭\22　参加要項・参加要領・実施要領\参加要領　触らないでください\040426差替え\"/>
    </mc:Choice>
  </mc:AlternateContent>
  <bookViews>
    <workbookView xWindow="0" yWindow="0" windowWidth="23040" windowHeight="7080" tabRatio="895"/>
  </bookViews>
  <sheets>
    <sheet name="様式2" sheetId="6" r:id="rId1"/>
    <sheet name="様式３" sheetId="8" r:id="rId2"/>
    <sheet name="様式４" sheetId="9" r:id="rId3"/>
    <sheet name="（各都道府県理事用）とりまとめシート貼付用データ" sheetId="12" r:id="rId4"/>
    <sheet name="県コード" sheetId="10" state="hidden" r:id="rId5"/>
    <sheet name="様式2記入例" sheetId="17" r:id="rId6"/>
    <sheet name="様式3記入例" sheetId="18" r:id="rId7"/>
    <sheet name="様式4記入例" sheetId="19" r:id="rId8"/>
    <sheet name="コード表" sheetId="7" state="hidden" r:id="rId9"/>
  </sheets>
  <definedNames>
    <definedName name="_xlnm._FilterDatabase" localSheetId="2" hidden="1">様式４!$A$2:$O$39</definedName>
    <definedName name="_xlnm._FilterDatabase" localSheetId="7" hidden="1">様式4記入例!$A$2:$O$39</definedName>
    <definedName name="_xlnm.Print_Area" localSheetId="0">様式2!$A$1:$R$40</definedName>
    <definedName name="_xlnm.Print_Area" localSheetId="5">様式2記入例!$A$1:$R$40</definedName>
    <definedName name="_xlnm.Print_Area" localSheetId="1">様式３!$A$1:$P$25</definedName>
    <definedName name="_xlnm.Print_Area" localSheetId="6">様式3記入例!$A$1:$P$25</definedName>
    <definedName name="_xlnm.Print_Area" localSheetId="2">様式４!$A$1:$M$41</definedName>
    <definedName name="_xlnm.Print_Area" localSheetId="7">様式4記入例!$A$1:$M$41</definedName>
    <definedName name="学年" localSheetId="4">県コード!$C$1:$C$3</definedName>
    <definedName name="学年">コード表!$C$1:$C$3</definedName>
    <definedName name="希望の有無" localSheetId="4">県コード!$E$1:$E$4</definedName>
    <definedName name="希望の有無">コード表!$E$1:$E$4</definedName>
    <definedName name="口頭ポスター" localSheetId="4">県コード!$F$1:$F$2</definedName>
    <definedName name="口頭ポスター">コード表!$F$1:$F$2</definedName>
    <definedName name="巡検" localSheetId="4">県コード!$D$1:$D$12</definedName>
    <definedName name="巡検">コード表!$D$1:$D$12</definedName>
    <definedName name="性別" localSheetId="4">県コード!$A$1:$A$2</definedName>
    <definedName name="性別">コード表!$A$1:$A$2</definedName>
    <definedName name="第1希望" localSheetId="8">様式４!$G$18</definedName>
    <definedName name="都道府県" localSheetId="4">県コード!$I$4:$I$50</definedName>
    <definedName name="都道府県">コード表!$I$4:$I$50</definedName>
    <definedName name="分野" localSheetId="4">県コード!$B$1:$B$4</definedName>
    <definedName name="分野">コード表!$B$1:$B$4</definedName>
    <definedName name="有無" localSheetId="4">県コード!$G$1:$G$2</definedName>
    <definedName name="有無">コード表!$G$1:$G$2</definedName>
  </definedNames>
  <calcPr calcId="162913"/>
</workbook>
</file>

<file path=xl/calcChain.xml><?xml version="1.0" encoding="utf-8"?>
<calcChain xmlns="http://schemas.openxmlformats.org/spreadsheetml/2006/main">
  <c r="L38" i="9" l="1"/>
  <c r="G6" i="9" l="1"/>
  <c r="F6" i="8"/>
  <c r="J6" i="6" l="1"/>
  <c r="J13" i="18" l="1"/>
  <c r="J28" i="19"/>
  <c r="J26" i="19"/>
  <c r="I28" i="19"/>
  <c r="I26" i="19"/>
  <c r="G28" i="19"/>
  <c r="E28" i="19"/>
  <c r="G26" i="19"/>
  <c r="G27" i="19"/>
  <c r="E27" i="19"/>
  <c r="E26" i="19"/>
  <c r="E25" i="19"/>
  <c r="G25" i="19"/>
  <c r="C13" i="19"/>
  <c r="C12" i="19"/>
  <c r="I11" i="19"/>
  <c r="C11" i="19"/>
  <c r="C10" i="19"/>
  <c r="I9" i="19"/>
  <c r="F9" i="19"/>
  <c r="C9" i="19"/>
  <c r="O19" i="18"/>
  <c r="L19" i="18"/>
  <c r="H19" i="18"/>
  <c r="D19" i="18"/>
  <c r="H18" i="18"/>
  <c r="O17" i="18"/>
  <c r="D18" i="18"/>
  <c r="L17" i="18"/>
  <c r="H17" i="18"/>
  <c r="D17" i="18"/>
  <c r="H16" i="18"/>
  <c r="D16" i="18"/>
  <c r="B13" i="18"/>
  <c r="B12" i="18"/>
  <c r="K11" i="18"/>
  <c r="B10" i="18"/>
  <c r="B11" i="18"/>
  <c r="K9" i="18"/>
  <c r="E9" i="18"/>
  <c r="B9" i="18"/>
  <c r="A175" i="19" l="1"/>
  <c r="A169" i="19"/>
  <c r="A168" i="19"/>
  <c r="A167" i="19"/>
  <c r="A166" i="19"/>
  <c r="A165" i="19"/>
  <c r="A164" i="19"/>
  <c r="A163" i="19"/>
  <c r="A162" i="19"/>
  <c r="A161" i="19"/>
  <c r="A155" i="19"/>
  <c r="A154" i="19"/>
  <c r="A153" i="19"/>
  <c r="A152" i="19"/>
  <c r="A151" i="19"/>
  <c r="A150" i="19"/>
  <c r="A149" i="19"/>
  <c r="A148" i="19"/>
  <c r="A147" i="19"/>
  <c r="A140" i="19"/>
  <c r="A138" i="19"/>
  <c r="A133" i="19"/>
  <c r="A132" i="19"/>
  <c r="A130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0" i="19"/>
  <c r="A105" i="19"/>
  <c r="A104" i="19"/>
  <c r="L38" i="19"/>
  <c r="G38" i="19"/>
  <c r="A172" i="19" s="1"/>
  <c r="J34" i="19"/>
  <c r="I34" i="19"/>
  <c r="A160" i="19" s="1"/>
  <c r="G34" i="19"/>
  <c r="A159" i="19" s="1"/>
  <c r="E34" i="19"/>
  <c r="A158" i="19" s="1"/>
  <c r="G33" i="19"/>
  <c r="A157" i="19" s="1"/>
  <c r="E33" i="19"/>
  <c r="A156" i="19" s="1"/>
  <c r="J30" i="19"/>
  <c r="I30" i="19"/>
  <c r="A146" i="19" s="1"/>
  <c r="G30" i="19"/>
  <c r="A145" i="19" s="1"/>
  <c r="E30" i="19"/>
  <c r="A144" i="19" s="1"/>
  <c r="G29" i="19"/>
  <c r="A143" i="19" s="1"/>
  <c r="E29" i="19"/>
  <c r="A142" i="19" s="1"/>
  <c r="A139" i="19"/>
  <c r="A137" i="19"/>
  <c r="A136" i="19"/>
  <c r="A135" i="19"/>
  <c r="E38" i="19"/>
  <c r="A171" i="19" s="1"/>
  <c r="A131" i="19"/>
  <c r="M25" i="19"/>
  <c r="A134" i="19" s="1"/>
  <c r="A129" i="19"/>
  <c r="A128" i="19"/>
  <c r="D24" i="19"/>
  <c r="J23" i="19"/>
  <c r="D23" i="19"/>
  <c r="J22" i="19"/>
  <c r="D22" i="19"/>
  <c r="J21" i="19"/>
  <c r="D21" i="19"/>
  <c r="J20" i="19"/>
  <c r="D20" i="19"/>
  <c r="J19" i="19"/>
  <c r="D19" i="19"/>
  <c r="J18" i="19"/>
  <c r="D18" i="19"/>
  <c r="J17" i="19"/>
  <c r="D17" i="19"/>
  <c r="C67" i="19" s="1"/>
  <c r="A111" i="19"/>
  <c r="A109" i="19"/>
  <c r="A108" i="19"/>
  <c r="A107" i="19"/>
  <c r="F8" i="19"/>
  <c r="A118" i="18"/>
  <c r="A117" i="18"/>
  <c r="A115" i="18"/>
  <c r="A113" i="18"/>
  <c r="A112" i="18"/>
  <c r="A111" i="18"/>
  <c r="A109" i="18"/>
  <c r="A104" i="18"/>
  <c r="A103" i="18"/>
  <c r="A116" i="18"/>
  <c r="A114" i="18"/>
  <c r="A110" i="18"/>
  <c r="A108" i="18"/>
  <c r="A107" i="18"/>
  <c r="A106" i="18"/>
  <c r="E8" i="18"/>
  <c r="A102" i="18"/>
  <c r="A155" i="17"/>
  <c r="A154" i="17"/>
  <c r="A153" i="17"/>
  <c r="A152" i="17"/>
  <c r="A151" i="17"/>
  <c r="A150" i="17"/>
  <c r="A149" i="17"/>
  <c r="G148" i="17"/>
  <c r="A148" i="17"/>
  <c r="G147" i="17"/>
  <c r="A147" i="17"/>
  <c r="G146" i="17"/>
  <c r="A146" i="17"/>
  <c r="G145" i="17"/>
  <c r="A145" i="17"/>
  <c r="G144" i="17"/>
  <c r="A144" i="17"/>
  <c r="G143" i="17"/>
  <c r="A143" i="17"/>
  <c r="G142" i="17"/>
  <c r="A142" i="17"/>
  <c r="G141" i="17"/>
  <c r="A141" i="17"/>
  <c r="G140" i="17"/>
  <c r="A140" i="17"/>
  <c r="G139" i="17"/>
  <c r="A139" i="17"/>
  <c r="G138" i="17"/>
  <c r="A138" i="17"/>
  <c r="G137" i="17"/>
  <c r="A137" i="17"/>
  <c r="G136" i="17"/>
  <c r="A136" i="17"/>
  <c r="G135" i="17"/>
  <c r="A135" i="17"/>
  <c r="G134" i="17"/>
  <c r="A134" i="17"/>
  <c r="G133" i="17"/>
  <c r="A133" i="17"/>
  <c r="G132" i="17"/>
  <c r="A132" i="17"/>
  <c r="G131" i="17"/>
  <c r="A131" i="17"/>
  <c r="G130" i="17"/>
  <c r="A130" i="17"/>
  <c r="G129" i="17"/>
  <c r="A129" i="17"/>
  <c r="G128" i="17"/>
  <c r="A128" i="17"/>
  <c r="G127" i="17"/>
  <c r="A127" i="17"/>
  <c r="G126" i="17"/>
  <c r="A126" i="17"/>
  <c r="G125" i="17"/>
  <c r="A125" i="17"/>
  <c r="G124" i="17"/>
  <c r="A124" i="17"/>
  <c r="G123" i="17"/>
  <c r="A123" i="17"/>
  <c r="G122" i="17"/>
  <c r="A122" i="17"/>
  <c r="G121" i="17"/>
  <c r="A121" i="17"/>
  <c r="G120" i="17"/>
  <c r="A120" i="17"/>
  <c r="G119" i="17"/>
  <c r="A119" i="17"/>
  <c r="G118" i="17"/>
  <c r="A118" i="17"/>
  <c r="G117" i="17"/>
  <c r="A117" i="17"/>
  <c r="G116" i="17"/>
  <c r="A116" i="17"/>
  <c r="G115" i="17"/>
  <c r="A115" i="17"/>
  <c r="G114" i="17"/>
  <c r="A114" i="17"/>
  <c r="G113" i="17"/>
  <c r="A113" i="17"/>
  <c r="G112" i="17"/>
  <c r="A112" i="17"/>
  <c r="G111" i="17"/>
  <c r="A111" i="17"/>
  <c r="G110" i="17"/>
  <c r="A110" i="17"/>
  <c r="G109" i="17"/>
  <c r="A109" i="17"/>
  <c r="G108" i="17"/>
  <c r="A108" i="17"/>
  <c r="G107" i="17"/>
  <c r="A107" i="17"/>
  <c r="G106" i="17"/>
  <c r="A106" i="17"/>
  <c r="G105" i="17"/>
  <c r="A105" i="17"/>
  <c r="G104" i="17"/>
  <c r="A104" i="17"/>
  <c r="G103" i="17"/>
  <c r="A103" i="17"/>
  <c r="G102" i="17"/>
  <c r="A37" i="17"/>
  <c r="J6" i="17"/>
  <c r="A102" i="17" s="1"/>
  <c r="C54" i="19" l="1"/>
  <c r="C58" i="19"/>
  <c r="C62" i="19"/>
  <c r="C66" i="19"/>
  <c r="C56" i="19"/>
  <c r="C60" i="19"/>
  <c r="C64" i="19"/>
  <c r="C38" i="19"/>
  <c r="A106" i="19"/>
  <c r="M27" i="19"/>
  <c r="A141" i="19" s="1"/>
  <c r="C53" i="19"/>
  <c r="C55" i="19"/>
  <c r="C57" i="19"/>
  <c r="C59" i="19"/>
  <c r="C61" i="19"/>
  <c r="C63" i="19"/>
  <c r="C65" i="19"/>
  <c r="A105" i="18"/>
  <c r="K38" i="19" l="1"/>
  <c r="C68" i="19"/>
  <c r="H15" i="19" s="1"/>
  <c r="I38" i="19"/>
  <c r="A173" i="19" s="1"/>
  <c r="A170" i="19"/>
  <c r="J30" i="9"/>
  <c r="I30" i="9"/>
  <c r="G30" i="9"/>
  <c r="E30" i="9"/>
  <c r="G29" i="9"/>
  <c r="E29" i="9"/>
  <c r="A174" i="19" l="1"/>
  <c r="M38" i="19"/>
  <c r="R7" i="12"/>
  <c r="G38" i="9" l="1"/>
  <c r="BR7" i="12" l="1"/>
  <c r="BQ7" i="12"/>
  <c r="BP7" i="12"/>
  <c r="BO7" i="12"/>
  <c r="BN7" i="12"/>
  <c r="BM7" i="12"/>
  <c r="BL7" i="12"/>
  <c r="BK7" i="12"/>
  <c r="D24" i="9" l="1"/>
  <c r="J23" i="9"/>
  <c r="J22" i="9"/>
  <c r="J21" i="9"/>
  <c r="J20" i="9" l="1"/>
  <c r="J19" i="9"/>
  <c r="J18" i="9"/>
  <c r="J17" i="9"/>
  <c r="D23" i="9"/>
  <c r="D22" i="9"/>
  <c r="D21" i="9"/>
  <c r="D20" i="9"/>
  <c r="D19" i="9"/>
  <c r="D18" i="9"/>
  <c r="D17" i="9"/>
  <c r="J13" i="8" l="1"/>
  <c r="C12" i="9"/>
  <c r="B12" i="8"/>
  <c r="C13" i="9"/>
  <c r="B13" i="8"/>
  <c r="I9" i="9"/>
  <c r="K9" i="8"/>
  <c r="F9" i="9"/>
  <c r="E9" i="8"/>
  <c r="C9" i="9"/>
  <c r="B9" i="8"/>
  <c r="E8" i="8" l="1"/>
  <c r="A103" i="19" l="1"/>
  <c r="H6" i="8"/>
  <c r="H6" i="9"/>
  <c r="A37" i="6" l="1"/>
  <c r="S7" i="12"/>
  <c r="D7" i="12" l="1"/>
  <c r="BJ7" i="12"/>
  <c r="BI7" i="12"/>
  <c r="BH7" i="12"/>
  <c r="BG7" i="12"/>
  <c r="BF7" i="12"/>
  <c r="BE7" i="12"/>
  <c r="BD7" i="12"/>
  <c r="BS7" i="12"/>
  <c r="I26" i="9"/>
  <c r="I28" i="9"/>
  <c r="AY7" i="12"/>
  <c r="AS7" i="12"/>
  <c r="AX7" i="12"/>
  <c r="AR7" i="12"/>
  <c r="AM7" i="12"/>
  <c r="AH7" i="12"/>
  <c r="AC7" i="12"/>
  <c r="X7" i="12"/>
  <c r="BC7" i="12"/>
  <c r="BB7" i="12"/>
  <c r="BA7" i="12"/>
  <c r="AZ7" i="12"/>
  <c r="H7" i="12"/>
  <c r="AW7" i="12"/>
  <c r="AQ7" i="12"/>
  <c r="AV7" i="12"/>
  <c r="AP7" i="12"/>
  <c r="AU7" i="12"/>
  <c r="AO7" i="12"/>
  <c r="AT7" i="12"/>
  <c r="AN7" i="12"/>
  <c r="AJ7" i="12"/>
  <c r="AI7" i="12"/>
  <c r="AL7" i="12"/>
  <c r="AG7" i="12"/>
  <c r="AK7" i="12"/>
  <c r="AF7" i="12"/>
  <c r="AE7" i="12"/>
  <c r="AD7" i="12"/>
  <c r="AB7" i="12"/>
  <c r="AA7" i="12"/>
  <c r="Z7" i="12"/>
  <c r="Y7" i="12"/>
  <c r="W7" i="12"/>
  <c r="V7" i="12"/>
  <c r="T7" i="12"/>
  <c r="U7" i="12"/>
  <c r="Q7" i="12"/>
  <c r="P7" i="12"/>
  <c r="O7" i="12"/>
  <c r="N7" i="12"/>
  <c r="M7" i="12"/>
  <c r="L7" i="12"/>
  <c r="K7" i="12"/>
  <c r="J7" i="12"/>
  <c r="I7" i="12"/>
  <c r="G7" i="12"/>
  <c r="F7" i="12"/>
  <c r="E7" i="12"/>
  <c r="C7" i="12"/>
  <c r="A7" i="12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02" i="6"/>
  <c r="B7" i="12" l="1"/>
  <c r="E26" i="9"/>
  <c r="G26" i="9"/>
  <c r="J34" i="9" l="1"/>
  <c r="J28" i="9"/>
  <c r="J26" i="9"/>
  <c r="K38" i="9" l="1"/>
  <c r="E38" i="9"/>
  <c r="A171" i="9" s="1"/>
  <c r="C38" i="9"/>
  <c r="A175" i="9"/>
  <c r="A169" i="9"/>
  <c r="A162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72" i="9"/>
  <c r="A168" i="9"/>
  <c r="A167" i="9"/>
  <c r="A166" i="9"/>
  <c r="A165" i="9"/>
  <c r="A164" i="9"/>
  <c r="A163" i="9"/>
  <c r="A161" i="9"/>
  <c r="I34" i="9"/>
  <c r="A160" i="9" s="1"/>
  <c r="G34" i="9"/>
  <c r="A159" i="9" s="1"/>
  <c r="E34" i="9"/>
  <c r="A158" i="9" s="1"/>
  <c r="G33" i="9"/>
  <c r="A157" i="9" s="1"/>
  <c r="E33" i="9"/>
  <c r="A156" i="9" s="1"/>
  <c r="A154" i="9"/>
  <c r="A153" i="9"/>
  <c r="A152" i="9"/>
  <c r="A150" i="9"/>
  <c r="A149" i="9"/>
  <c r="A147" i="9"/>
  <c r="A146" i="9"/>
  <c r="A145" i="9"/>
  <c r="A143" i="9"/>
  <c r="A142" i="9"/>
  <c r="A140" i="9"/>
  <c r="A139" i="9"/>
  <c r="G28" i="9"/>
  <c r="A138" i="9" s="1"/>
  <c r="E28" i="9"/>
  <c r="A137" i="9" s="1"/>
  <c r="G27" i="9"/>
  <c r="A136" i="9" s="1"/>
  <c r="E27" i="9"/>
  <c r="A135" i="9" s="1"/>
  <c r="A132" i="9"/>
  <c r="A131" i="9"/>
  <c r="G25" i="9"/>
  <c r="A129" i="9" s="1"/>
  <c r="E25" i="9"/>
  <c r="A128" i="9" s="1"/>
  <c r="A111" i="9"/>
  <c r="I11" i="9"/>
  <c r="A110" i="9" s="1"/>
  <c r="C11" i="9"/>
  <c r="A109" i="9" s="1"/>
  <c r="C10" i="9"/>
  <c r="A108" i="9"/>
  <c r="A107" i="9"/>
  <c r="A105" i="9"/>
  <c r="A104" i="9"/>
  <c r="A103" i="9"/>
  <c r="A118" i="8"/>
  <c r="A117" i="8"/>
  <c r="A112" i="8"/>
  <c r="A111" i="8"/>
  <c r="O19" i="8"/>
  <c r="L19" i="8"/>
  <c r="H19" i="8"/>
  <c r="D19" i="8"/>
  <c r="H18" i="8"/>
  <c r="D18" i="8"/>
  <c r="O17" i="8"/>
  <c r="L17" i="8"/>
  <c r="H17" i="8"/>
  <c r="A116" i="8" s="1"/>
  <c r="D17" i="8"/>
  <c r="A115" i="8" s="1"/>
  <c r="H16" i="8"/>
  <c r="A114" i="8" s="1"/>
  <c r="D16" i="8"/>
  <c r="A113" i="8" s="1"/>
  <c r="A110" i="8"/>
  <c r="A109" i="8"/>
  <c r="K11" i="8"/>
  <c r="A108" i="8" s="1"/>
  <c r="B11" i="8"/>
  <c r="A107" i="8" s="1"/>
  <c r="B10" i="8"/>
  <c r="A106" i="8"/>
  <c r="A105" i="8"/>
  <c r="A104" i="8"/>
  <c r="A103" i="8"/>
  <c r="A102" i="8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I38" i="9" l="1"/>
  <c r="C65" i="9"/>
  <c r="C66" i="9"/>
  <c r="C67" i="9"/>
  <c r="C64" i="9"/>
  <c r="C53" i="9"/>
  <c r="A155" i="9"/>
  <c r="A134" i="9"/>
  <c r="A106" i="9"/>
  <c r="F8" i="9"/>
  <c r="C57" i="9"/>
  <c r="C61" i="9"/>
  <c r="C54" i="9"/>
  <c r="C58" i="9"/>
  <c r="C62" i="9"/>
  <c r="C55" i="9"/>
  <c r="C59" i="9"/>
  <c r="C63" i="9"/>
  <c r="C56" i="9"/>
  <c r="C60" i="9"/>
  <c r="A133" i="9"/>
  <c r="A151" i="9"/>
  <c r="A148" i="9"/>
  <c r="A144" i="9"/>
  <c r="M38" i="9"/>
  <c r="A130" i="9"/>
  <c r="C68" i="9" l="1"/>
  <c r="A141" i="9"/>
  <c r="A170" i="9"/>
  <c r="A173" i="9"/>
  <c r="H15" i="9" l="1"/>
  <c r="A174" i="9"/>
</calcChain>
</file>

<file path=xl/sharedStrings.xml><?xml version="1.0" encoding="utf-8"?>
<sst xmlns="http://schemas.openxmlformats.org/spreadsheetml/2006/main" count="957" uniqueCount="403">
  <si>
    <t>ふりがな</t>
  </si>
  <si>
    <t>参加者数</t>
  </si>
  <si>
    <t>発表区分</t>
  </si>
  <si>
    <t>職　　名</t>
  </si>
  <si>
    <t>学　　年</t>
  </si>
  <si>
    <t>男</t>
    <rPh sb="0" eb="1">
      <t>オトコ</t>
    </rPh>
    <phoneticPr fontId="2"/>
  </si>
  <si>
    <t>女</t>
    <rPh sb="0" eb="1">
      <t>オンナ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</si>
  <si>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</si>
  <si>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</si>
  <si>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</si>
  <si>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</si>
  <si>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都道府県名</t>
    <rPh sb="0" eb="5">
      <t>トドウフケンメイ</t>
    </rPh>
    <phoneticPr fontId="2"/>
  </si>
  <si>
    <r>
      <rPr>
        <sz val="16"/>
        <rFont val="ＭＳ 明朝"/>
        <family val="1"/>
        <charset val="128"/>
      </rPr>
      <t>*</t>
    </r>
    <r>
      <rPr>
        <sz val="11"/>
        <rFont val="ＭＳ 明朝"/>
        <family val="1"/>
        <charset val="128"/>
      </rPr>
      <t>整理番号</t>
    </r>
    <rPh sb="1" eb="5">
      <t>セイリバンゴウ</t>
    </rPh>
    <phoneticPr fontId="2"/>
  </si>
  <si>
    <r>
      <rPr>
        <sz val="16"/>
        <rFont val="ＭＳ 明朝"/>
        <family val="1"/>
        <charset val="128"/>
      </rPr>
      <t>*</t>
    </r>
    <r>
      <rPr>
        <sz val="11"/>
        <rFont val="ＭＳ 明朝"/>
        <family val="1"/>
        <charset val="128"/>
      </rPr>
      <t>受付番号</t>
    </r>
    <rPh sb="1" eb="5">
      <t>ウケツケバンゴウ</t>
    </rPh>
    <phoneticPr fontId="2"/>
  </si>
  <si>
    <t>部名(同好会名)</t>
    <rPh sb="0" eb="2">
      <t>ブメイ</t>
    </rPh>
    <rPh sb="3" eb="6">
      <t>ドウコウカイ</t>
    </rPh>
    <rPh sb="6" eb="7">
      <t>メイ</t>
    </rPh>
    <phoneticPr fontId="2"/>
  </si>
  <si>
    <t>発表題名</t>
    <rPh sb="0" eb="4">
      <t>ハッピョウダイメイ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</si>
  <si>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</si>
  <si>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</si>
  <si>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</si>
  <si>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性別</t>
    <phoneticPr fontId="2"/>
  </si>
  <si>
    <t>【提出先】</t>
  </si>
  <si>
    <t>【提出先】</t>
    <rPh sb="1" eb="3">
      <t>テイシュツ</t>
    </rPh>
    <rPh sb="3" eb="4">
      <t>サキ</t>
    </rPh>
    <phoneticPr fontId="2"/>
  </si>
  <si>
    <t>* 印の欄は記入しないでください。</t>
    <phoneticPr fontId="2"/>
  </si>
  <si>
    <t>学校名</t>
    <phoneticPr fontId="2"/>
  </si>
  <si>
    <t>性別</t>
    <phoneticPr fontId="2"/>
  </si>
  <si>
    <t>＊合　計</t>
    <rPh sb="1" eb="2">
      <t>ゴウ</t>
    </rPh>
    <rPh sb="3" eb="4">
      <t>ケイ</t>
    </rPh>
    <phoneticPr fontId="2"/>
  </si>
  <si>
    <t>＊女子生徒</t>
    <phoneticPr fontId="2"/>
  </si>
  <si>
    <t>＊男子生徒</t>
    <phoneticPr fontId="2"/>
  </si>
  <si>
    <t>引率責任者</t>
    <rPh sb="0" eb="2">
      <t>インソツ</t>
    </rPh>
    <rPh sb="2" eb="5">
      <t>セキニンシャ</t>
    </rPh>
    <phoneticPr fontId="2"/>
  </si>
  <si>
    <t>ポスター発表</t>
    <rPh sb="4" eb="6">
      <t>ハッピョウ</t>
    </rPh>
    <phoneticPr fontId="2"/>
  </si>
  <si>
    <t>職名</t>
    <rPh sb="0" eb="2">
      <t>ショクメイ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</si>
  <si>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</si>
  <si>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</si>
  <si>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発表区分</t>
    <rPh sb="2" eb="4">
      <t>クブン</t>
    </rPh>
    <phoneticPr fontId="2"/>
  </si>
  <si>
    <t>同一校で他の発表の有無</t>
    <rPh sb="0" eb="3">
      <t>ドウイツコウ</t>
    </rPh>
    <rPh sb="4" eb="5">
      <t>ホカ</t>
    </rPh>
    <rPh sb="6" eb="8">
      <t>ハッピョウ</t>
    </rPh>
    <rPh sb="9" eb="11">
      <t>ウム</t>
    </rPh>
    <phoneticPr fontId="2"/>
  </si>
  <si>
    <r>
      <t>*</t>
    </r>
    <r>
      <rPr>
        <sz val="11"/>
        <rFont val="ＭＳ 明朝"/>
        <family val="1"/>
        <charset val="128"/>
      </rPr>
      <t>受付番号</t>
    </r>
    <rPh sb="1" eb="3">
      <t>ウケツケ</t>
    </rPh>
    <rPh sb="3" eb="5">
      <t>バンゴウ</t>
    </rPh>
    <phoneticPr fontId="2"/>
  </si>
  <si>
    <t>学年</t>
    <phoneticPr fontId="2"/>
  </si>
  <si>
    <t>巡検研修に関するコース調査票
【自然科学部門】</t>
    <rPh sb="0" eb="2">
      <t>ジュンケン</t>
    </rPh>
    <rPh sb="2" eb="4">
      <t>ケンシュウ</t>
    </rPh>
    <rPh sb="5" eb="6">
      <t>カン</t>
    </rPh>
    <rPh sb="11" eb="14">
      <t>チョウサヒョウ</t>
    </rPh>
    <phoneticPr fontId="2"/>
  </si>
  <si>
    <t>学校名</t>
    <phoneticPr fontId="2"/>
  </si>
  <si>
    <t>研究発表</t>
    <rPh sb="0" eb="2">
      <t>ケンキュウ</t>
    </rPh>
    <rPh sb="2" eb="4">
      <t>ハッピョウ</t>
    </rPh>
    <phoneticPr fontId="2"/>
  </si>
  <si>
    <t>№</t>
    <phoneticPr fontId="2"/>
  </si>
  <si>
    <t>都道府県</t>
    <rPh sb="0" eb="4">
      <t>トドウフケン</t>
    </rPh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</si>
  <si>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</si>
  <si>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</si>
  <si>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</si>
  <si>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</si>
  <si>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</si>
  <si>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</si>
  <si>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</si>
  <si>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</si>
  <si>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</si>
  <si>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</si>
  <si>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</si>
  <si>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</si>
  <si>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</si>
  <si>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</si>
  <si>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</si>
  <si>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</si>
  <si>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</si>
  <si>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</si>
  <si>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</si>
  <si>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</si>
  <si>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</si>
  <si>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</si>
  <si>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</si>
  <si>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</si>
  <si>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</si>
  <si>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</si>
  <si>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</si>
  <si>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</si>
  <si>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</si>
  <si>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</si>
  <si>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</si>
  <si>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</si>
  <si>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</si>
  <si>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</si>
  <si>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</si>
  <si>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</si>
  <si>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</si>
  <si>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</si>
  <si>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</si>
  <si>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</si>
  <si>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</si>
  <si>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</si>
  <si>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</si>
  <si>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</si>
  <si>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</si>
  <si>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</si>
  <si>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</si>
  <si>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巡検の参加</t>
    <rPh sb="0" eb="2">
      <t>ジュンケン</t>
    </rPh>
    <rPh sb="3" eb="5">
      <t>サンカ</t>
    </rPh>
    <phoneticPr fontId="2"/>
  </si>
  <si>
    <t>学 校 名</t>
    <phoneticPr fontId="2"/>
  </si>
  <si>
    <t>ふりがな</t>
    <phoneticPr fontId="2"/>
  </si>
  <si>
    <t>発表等に関する基本調査
【自然科学部門】</t>
    <rPh sb="0" eb="3">
      <t>ハッピョウナド</t>
    </rPh>
    <rPh sb="4" eb="5">
      <t>カン</t>
    </rPh>
    <rPh sb="7" eb="9">
      <t>キホン</t>
    </rPh>
    <rPh sb="9" eb="11">
      <t>チョウサ</t>
    </rPh>
    <phoneticPr fontId="2"/>
  </si>
  <si>
    <t>引率者</t>
    <rPh sb="0" eb="2">
      <t>インソツ</t>
    </rPh>
    <rPh sb="2" eb="3">
      <t>シャ</t>
    </rPh>
    <phoneticPr fontId="2"/>
  </si>
  <si>
    <t>（学校名）</t>
    <phoneticPr fontId="2"/>
  </si>
  <si>
    <t>（校長名）</t>
    <phoneticPr fontId="2"/>
  </si>
  <si>
    <t>(日付)　</t>
    <phoneticPr fontId="2"/>
  </si>
  <si>
    <t>参加部門に関する基本調査
【自然科学部門】</t>
    <rPh sb="0" eb="2">
      <t>サンカ</t>
    </rPh>
    <rPh sb="2" eb="4">
      <t>ブモン</t>
    </rPh>
    <rPh sb="5" eb="6">
      <t>カン</t>
    </rPh>
    <rPh sb="8" eb="10">
      <t>キホン</t>
    </rPh>
    <rPh sb="10" eb="12">
      <t>チョウサ</t>
    </rPh>
    <rPh sb="14" eb="16">
      <t>シゼン</t>
    </rPh>
    <rPh sb="16" eb="18">
      <t>カガク</t>
    </rPh>
    <rPh sb="18" eb="20">
      <t>ブモン</t>
    </rPh>
    <phoneticPr fontId="2"/>
  </si>
  <si>
    <t>部　名
（同好会名）</t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</si>
  <si>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</si>
  <si>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</si>
  <si>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</si>
  <si>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</si>
  <si>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</si>
  <si>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</si>
  <si>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</si>
  <si>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がっこう　ふりがな</t>
    <phoneticPr fontId="2"/>
  </si>
  <si>
    <t>学校名</t>
    <rPh sb="0" eb="2">
      <t>ガッコウ</t>
    </rPh>
    <rPh sb="2" eb="3">
      <t>メイ</t>
    </rPh>
    <phoneticPr fontId="2"/>
  </si>
  <si>
    <t>FAX番号</t>
    <rPh sb="3" eb="5">
      <t>バンゴウ</t>
    </rPh>
    <phoneticPr fontId="2"/>
  </si>
  <si>
    <t>所在地</t>
    <rPh sb="0" eb="3">
      <t>ショザイチ</t>
    </rPh>
    <phoneticPr fontId="2"/>
  </si>
  <si>
    <t>部名ふりがな</t>
    <rPh sb="0" eb="2">
      <t>ブメイ</t>
    </rPh>
    <phoneticPr fontId="2"/>
  </si>
  <si>
    <t>部名（同好会名）</t>
    <rPh sb="0" eb="2">
      <t>ブメイ</t>
    </rPh>
    <rPh sb="3" eb="6">
      <t>ドウコウカイ</t>
    </rPh>
    <rPh sb="6" eb="7">
      <t>メイ</t>
    </rPh>
    <phoneticPr fontId="2"/>
  </si>
  <si>
    <t>引率責任者ふりがな</t>
    <rPh sb="0" eb="2">
      <t>インソツ</t>
    </rPh>
    <rPh sb="2" eb="5">
      <t>セキニンシャ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</si>
  <si>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</si>
  <si>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</si>
  <si>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同一校での発表の有無</t>
    <rPh sb="0" eb="2">
      <t>ドウイツ</t>
    </rPh>
    <rPh sb="2" eb="3">
      <t>コウ</t>
    </rPh>
    <rPh sb="5" eb="7">
      <t>ハッピョウ</t>
    </rPh>
    <rPh sb="8" eb="10">
      <t>ウム</t>
    </rPh>
    <phoneticPr fontId="2"/>
  </si>
  <si>
    <t>氏名</t>
    <rPh sb="0" eb="2">
      <t>シメイ</t>
    </rPh>
    <phoneticPr fontId="2"/>
  </si>
  <si>
    <t>発表生徒性別</t>
    <rPh sb="0" eb="2">
      <t>ハッピョウ</t>
    </rPh>
    <rPh sb="2" eb="4">
      <t>セイト</t>
    </rPh>
    <rPh sb="4" eb="6">
      <t>セイベツ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</si>
  <si>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</si>
  <si>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</si>
  <si>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第１</t>
    <rPh sb="0" eb="1">
      <t>ダイ</t>
    </rPh>
    <phoneticPr fontId="2"/>
  </si>
  <si>
    <t>第２</t>
    <rPh sb="0" eb="1">
      <t>ダイ</t>
    </rPh>
    <phoneticPr fontId="2"/>
  </si>
  <si>
    <t>第３</t>
    <rPh sb="0" eb="1">
      <t>ダイ</t>
    </rPh>
    <phoneticPr fontId="2"/>
  </si>
  <si>
    <t>第４</t>
    <rPh sb="0" eb="1">
      <t>ダイ</t>
    </rPh>
    <phoneticPr fontId="2"/>
  </si>
  <si>
    <t>第５</t>
    <rPh sb="0" eb="1">
      <t>ダイ</t>
    </rPh>
    <phoneticPr fontId="2"/>
  </si>
  <si>
    <t>第６</t>
    <rPh sb="0" eb="1">
      <t>ダイ</t>
    </rPh>
    <phoneticPr fontId="2"/>
  </si>
  <si>
    <t>第７</t>
    <rPh sb="0" eb="1">
      <t>ダイ</t>
    </rPh>
    <phoneticPr fontId="2"/>
  </si>
  <si>
    <t>第８</t>
    <rPh sb="0" eb="1">
      <t>ダイ</t>
    </rPh>
    <phoneticPr fontId="2"/>
  </si>
  <si>
    <t>第９</t>
    <rPh sb="0" eb="1">
      <t>ダイ</t>
    </rPh>
    <phoneticPr fontId="2"/>
  </si>
  <si>
    <t>第11</t>
    <rPh sb="0" eb="1">
      <t>ダイ</t>
    </rPh>
    <phoneticPr fontId="2"/>
  </si>
  <si>
    <t>第10</t>
    <rPh sb="0" eb="1">
      <t>ダイ</t>
    </rPh>
    <phoneticPr fontId="2"/>
  </si>
  <si>
    <t>メールアドレス</t>
    <phoneticPr fontId="2"/>
  </si>
  <si>
    <t>順位</t>
    <rPh sb="0" eb="2">
      <t>ジュンイ</t>
    </rPh>
    <phoneticPr fontId="2"/>
  </si>
  <si>
    <t>コース</t>
    <phoneticPr fontId="2"/>
  </si>
  <si>
    <t>巡検研修のコース希望</t>
    <rPh sb="0" eb="2">
      <t>ジュンケン</t>
    </rPh>
    <rPh sb="2" eb="4">
      <t>ケンシュウ</t>
    </rPh>
    <phoneticPr fontId="2"/>
  </si>
  <si>
    <t>巡検研修のコースの番号を選んでください。</t>
    <rPh sb="0" eb="2">
      <t>ジュンケン</t>
    </rPh>
    <rPh sb="2" eb="4">
      <t>ケンシュウ</t>
    </rPh>
    <rPh sb="9" eb="11">
      <t>バンゴウ</t>
    </rPh>
    <rPh sb="12" eb="13">
      <t>エラ</t>
    </rPh>
    <phoneticPr fontId="2"/>
  </si>
  <si>
    <t>都道府県番号</t>
    <rPh sb="0" eb="4">
      <t>トドウフケン</t>
    </rPh>
    <rPh sb="4" eb="6">
      <t>バンゴウ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</si>
  <si>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</si>
  <si>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←特にない場合は　「なし」　と記入してください。</t>
    <phoneticPr fontId="2"/>
  </si>
  <si>
    <t>発表生徒2ふりがな</t>
    <rPh sb="0" eb="2">
      <t>ハッピョウ</t>
    </rPh>
    <rPh sb="2" eb="4">
      <t>セイト</t>
    </rPh>
    <phoneticPr fontId="2"/>
  </si>
  <si>
    <t>発表生徒2氏</t>
    <rPh sb="0" eb="2">
      <t>ハッピョウ</t>
    </rPh>
    <rPh sb="2" eb="4">
      <t>セイト</t>
    </rPh>
    <rPh sb="5" eb="6">
      <t>シ</t>
    </rPh>
    <phoneticPr fontId="2"/>
  </si>
  <si>
    <t>発表生徒2名</t>
    <rPh sb="0" eb="2">
      <t>ハッピョウ</t>
    </rPh>
    <rPh sb="2" eb="4">
      <t>セイト</t>
    </rPh>
    <rPh sb="5" eb="6">
      <t>メイ</t>
    </rPh>
    <phoneticPr fontId="2"/>
  </si>
  <si>
    <t>発表生徒2学年</t>
    <rPh sb="0" eb="2">
      <t>ハッピョウ</t>
    </rPh>
    <rPh sb="2" eb="4">
      <t>セイト</t>
    </rPh>
    <rPh sb="5" eb="7">
      <t>ガクネン</t>
    </rPh>
    <phoneticPr fontId="2"/>
  </si>
  <si>
    <t>発表生徒3ふりがな</t>
    <rPh sb="0" eb="2">
      <t>ハッピョウ</t>
    </rPh>
    <rPh sb="2" eb="4">
      <t>セイト</t>
    </rPh>
    <phoneticPr fontId="2"/>
  </si>
  <si>
    <t>発表生徒3氏</t>
    <rPh sb="0" eb="2">
      <t>ハッピョウ</t>
    </rPh>
    <rPh sb="2" eb="4">
      <t>セイト</t>
    </rPh>
    <rPh sb="5" eb="6">
      <t>シ</t>
    </rPh>
    <phoneticPr fontId="2"/>
  </si>
  <si>
    <t>発表生徒3名</t>
    <rPh sb="0" eb="2">
      <t>ハッピョウ</t>
    </rPh>
    <rPh sb="2" eb="4">
      <t>セイト</t>
    </rPh>
    <rPh sb="5" eb="6">
      <t>メイ</t>
    </rPh>
    <phoneticPr fontId="2"/>
  </si>
  <si>
    <t>観覧生徒3学年</t>
    <rPh sb="0" eb="2">
      <t>カンラン</t>
    </rPh>
    <rPh sb="2" eb="4">
      <t>セイト</t>
    </rPh>
    <rPh sb="5" eb="7">
      <t>ガクネン</t>
    </rPh>
    <phoneticPr fontId="2"/>
  </si>
  <si>
    <t>観覧生徒3性別</t>
    <rPh sb="0" eb="2">
      <t>カンラン</t>
    </rPh>
    <rPh sb="2" eb="4">
      <t>セイト</t>
    </rPh>
    <rPh sb="5" eb="7">
      <t>セイベツ</t>
    </rPh>
    <phoneticPr fontId="2"/>
  </si>
  <si>
    <t>発表生徒4ふりがな</t>
    <rPh sb="0" eb="2">
      <t>ハッピョウ</t>
    </rPh>
    <rPh sb="2" eb="4">
      <t>セイト</t>
    </rPh>
    <phoneticPr fontId="2"/>
  </si>
  <si>
    <t>発表生徒4氏</t>
    <rPh sb="0" eb="2">
      <t>ハッピョウ</t>
    </rPh>
    <rPh sb="2" eb="4">
      <t>セイト</t>
    </rPh>
    <rPh sb="5" eb="6">
      <t>シ</t>
    </rPh>
    <phoneticPr fontId="2"/>
  </si>
  <si>
    <t>発表生徒4名</t>
    <rPh sb="0" eb="2">
      <t>ハッピョウ</t>
    </rPh>
    <rPh sb="2" eb="4">
      <t>セイト</t>
    </rPh>
    <rPh sb="5" eb="6">
      <t>メイ</t>
    </rPh>
    <phoneticPr fontId="2"/>
  </si>
  <si>
    <t>観覧生徒4学年</t>
    <rPh sb="0" eb="2">
      <t>カンラン</t>
    </rPh>
    <rPh sb="2" eb="4">
      <t>セイト</t>
    </rPh>
    <rPh sb="5" eb="7">
      <t>ガクネン</t>
    </rPh>
    <phoneticPr fontId="2"/>
  </si>
  <si>
    <t>観覧生徒4性別</t>
    <rPh sb="0" eb="2">
      <t>カンラン</t>
    </rPh>
    <rPh sb="2" eb="4">
      <t>セイト</t>
    </rPh>
    <rPh sb="5" eb="7">
      <t>セイベツ</t>
    </rPh>
    <phoneticPr fontId="2"/>
  </si>
  <si>
    <t>引率者5ふりがな</t>
    <rPh sb="0" eb="3">
      <t>インソツシャ</t>
    </rPh>
    <phoneticPr fontId="2"/>
  </si>
  <si>
    <t>引率者5氏</t>
    <rPh sb="0" eb="3">
      <t>インソツシャ</t>
    </rPh>
    <rPh sb="4" eb="5">
      <t>シ</t>
    </rPh>
    <phoneticPr fontId="2"/>
  </si>
  <si>
    <t>引率者5名</t>
    <rPh sb="0" eb="3">
      <t>インソツシャ</t>
    </rPh>
    <rPh sb="4" eb="5">
      <t>メイ</t>
    </rPh>
    <phoneticPr fontId="2"/>
  </si>
  <si>
    <t>引率者5職名</t>
    <rPh sb="0" eb="3">
      <t>インソツシャ</t>
    </rPh>
    <rPh sb="4" eb="6">
      <t>ショクメイ</t>
    </rPh>
    <phoneticPr fontId="2"/>
  </si>
  <si>
    <t>引率者5性別</t>
    <rPh sb="0" eb="3">
      <t>インソツシャ</t>
    </rPh>
    <rPh sb="4" eb="6">
      <t>セイベツ</t>
    </rPh>
    <phoneticPr fontId="2"/>
  </si>
  <si>
    <t>引率者6ふりがな</t>
    <rPh sb="0" eb="3">
      <t>インソツシャ</t>
    </rPh>
    <phoneticPr fontId="2"/>
  </si>
  <si>
    <t>引率者6氏</t>
    <rPh sb="0" eb="3">
      <t>インソツシャ</t>
    </rPh>
    <rPh sb="4" eb="5">
      <t>シ</t>
    </rPh>
    <phoneticPr fontId="2"/>
  </si>
  <si>
    <t>引率者6名</t>
    <rPh sb="0" eb="3">
      <t>インソツシャ</t>
    </rPh>
    <rPh sb="4" eb="5">
      <t>メイ</t>
    </rPh>
    <phoneticPr fontId="2"/>
  </si>
  <si>
    <t>引率者6職名</t>
    <rPh sb="0" eb="3">
      <t>インソツシャ</t>
    </rPh>
    <rPh sb="4" eb="6">
      <t>ショクメイ</t>
    </rPh>
    <phoneticPr fontId="2"/>
  </si>
  <si>
    <t>引率者6性別</t>
    <rPh sb="0" eb="3">
      <t>インソツシャ</t>
    </rPh>
    <rPh sb="4" eb="6">
      <t>セイベツ</t>
    </rPh>
    <phoneticPr fontId="2"/>
  </si>
  <si>
    <t>発表生徒1ふりがな</t>
    <rPh sb="0" eb="2">
      <t>ハッピョウ</t>
    </rPh>
    <rPh sb="2" eb="4">
      <t>セイト</t>
    </rPh>
    <phoneticPr fontId="2"/>
  </si>
  <si>
    <t>発表生徒1氏</t>
    <rPh sb="0" eb="2">
      <t>ハッピョウ</t>
    </rPh>
    <rPh sb="2" eb="4">
      <t>セイト</t>
    </rPh>
    <rPh sb="5" eb="6">
      <t>シ</t>
    </rPh>
    <phoneticPr fontId="2"/>
  </si>
  <si>
    <t>発表生徒1名</t>
    <rPh sb="0" eb="2">
      <t>ハッピョウ</t>
    </rPh>
    <rPh sb="2" eb="4">
      <t>セイト</t>
    </rPh>
    <rPh sb="5" eb="6">
      <t>メイ</t>
    </rPh>
    <phoneticPr fontId="2"/>
  </si>
  <si>
    <t>発表生徒1学年</t>
    <rPh sb="0" eb="2">
      <t>ハッピョウ</t>
    </rPh>
    <rPh sb="2" eb="4">
      <t>セイト</t>
    </rPh>
    <rPh sb="5" eb="7">
      <t>ガクネン</t>
    </rPh>
    <phoneticPr fontId="2"/>
  </si>
  <si>
    <t>発表生徒1性別</t>
    <rPh sb="0" eb="2">
      <t>ハッピョウ</t>
    </rPh>
    <rPh sb="2" eb="4">
      <t>セイト</t>
    </rPh>
    <rPh sb="5" eb="7">
      <t>セイベツ</t>
    </rPh>
    <phoneticPr fontId="2"/>
  </si>
  <si>
    <t>E-mail</t>
    <phoneticPr fontId="2"/>
  </si>
  <si>
    <t>校長名</t>
    <rPh sb="0" eb="2">
      <t>コウチョウ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</si>
  <si>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</si>
  <si>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整理番号</t>
    <rPh sb="0" eb="2">
      <t>セイリ</t>
    </rPh>
    <rPh sb="2" eb="4">
      <t>バンゴウ</t>
    </rPh>
    <phoneticPr fontId="2"/>
  </si>
  <si>
    <t>受付番号</t>
    <rPh sb="0" eb="2">
      <t>ウケツケ</t>
    </rPh>
    <rPh sb="2" eb="4">
      <t>バンゴウ</t>
    </rPh>
    <phoneticPr fontId="2"/>
  </si>
  <si>
    <t>発表区分</t>
    <rPh sb="0" eb="2">
      <t>ハッピョウ</t>
    </rPh>
    <rPh sb="2" eb="4">
      <t>クブン</t>
    </rPh>
    <phoneticPr fontId="2"/>
  </si>
  <si>
    <t>発表部門</t>
    <rPh sb="0" eb="2">
      <t>ハッピョウ</t>
    </rPh>
    <rPh sb="2" eb="4">
      <t>ブモン</t>
    </rPh>
    <phoneticPr fontId="2"/>
  </si>
  <si>
    <t>学校名</t>
    <rPh sb="0" eb="3">
      <t>ガッコウメイ</t>
    </rPh>
    <phoneticPr fontId="2"/>
  </si>
  <si>
    <t>部名</t>
    <rPh sb="0" eb="1">
      <t>ブ</t>
    </rPh>
    <rPh sb="1" eb="2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</si>
  <si>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</si>
  <si>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引率責任者メールアドレス</t>
    <rPh sb="0" eb="2">
      <t>インソツ</t>
    </rPh>
    <rPh sb="2" eb="5">
      <t>セキニンシャ</t>
    </rPh>
    <phoneticPr fontId="2"/>
  </si>
  <si>
    <t>発表題名ふりがな</t>
    <rPh sb="0" eb="2">
      <t>ハッピョウ</t>
    </rPh>
    <rPh sb="2" eb="4">
      <t>ダイメイ</t>
    </rPh>
    <phoneticPr fontId="2"/>
  </si>
  <si>
    <t>発表題名</t>
    <rPh sb="0" eb="2">
      <t>ハッピョウ</t>
    </rPh>
    <rPh sb="2" eb="4">
      <t>ダイメイ</t>
    </rPh>
    <phoneticPr fontId="2"/>
  </si>
  <si>
    <t>発表者1氏ふりがな</t>
    <rPh sb="0" eb="3">
      <t>ハッピョウシャ</t>
    </rPh>
    <rPh sb="4" eb="5">
      <t>シ</t>
    </rPh>
    <phoneticPr fontId="2"/>
  </si>
  <si>
    <t>発表者1名ふりがな</t>
    <rPh sb="0" eb="3">
      <t>ハッピョウシャ</t>
    </rPh>
    <rPh sb="4" eb="5">
      <t>メイ</t>
    </rPh>
    <phoneticPr fontId="2"/>
  </si>
  <si>
    <t>発表者1氏</t>
    <rPh sb="0" eb="3">
      <t>ハッピョウシャ</t>
    </rPh>
    <rPh sb="4" eb="5">
      <t>シ</t>
    </rPh>
    <phoneticPr fontId="2"/>
  </si>
  <si>
    <t>発表者1名</t>
    <rPh sb="0" eb="3">
      <t>ハッピョウシャ</t>
    </rPh>
    <rPh sb="4" eb="5">
      <t>メイ</t>
    </rPh>
    <phoneticPr fontId="2"/>
  </si>
  <si>
    <t>連絡事項</t>
    <rPh sb="0" eb="2">
      <t>レンラク</t>
    </rPh>
    <rPh sb="2" eb="4">
      <t>ジコウ</t>
    </rPh>
    <phoneticPr fontId="2"/>
  </si>
  <si>
    <t>他のコンテスト</t>
    <rPh sb="0" eb="1">
      <t>タ</t>
    </rPh>
    <phoneticPr fontId="2"/>
  </si>
  <si>
    <t>引率責任者スマホ・携帯番号</t>
    <rPh sb="0" eb="2">
      <t>インソツ</t>
    </rPh>
    <rPh sb="2" eb="5">
      <t>セキニンシャ</t>
    </rPh>
    <rPh sb="9" eb="11">
      <t>ケイタイ</t>
    </rPh>
    <rPh sb="11" eb="13">
      <t>バンゴウ</t>
    </rPh>
    <phoneticPr fontId="2"/>
  </si>
  <si>
    <t>引率責任者スマホ・携帯メールアドレス</t>
    <rPh sb="0" eb="2">
      <t>インソツ</t>
    </rPh>
    <rPh sb="2" eb="5">
      <t>セキニンシャ</t>
    </rPh>
    <rPh sb="9" eb="11">
      <t>ケイタイ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</si>
  <si>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</si>
  <si>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</si>
  <si>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</si>
  <si>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第4希望</t>
    <rPh sb="0" eb="1">
      <t>ダイ</t>
    </rPh>
    <rPh sb="2" eb="4">
      <t>キボウ</t>
    </rPh>
    <phoneticPr fontId="2"/>
  </si>
  <si>
    <t>第5希望</t>
    <rPh sb="0" eb="1">
      <t>ダイ</t>
    </rPh>
    <rPh sb="2" eb="4">
      <t>キボウ</t>
    </rPh>
    <phoneticPr fontId="2"/>
  </si>
  <si>
    <t>第6希望</t>
    <rPh sb="0" eb="1">
      <t>ダイ</t>
    </rPh>
    <rPh sb="2" eb="4">
      <t>キボウ</t>
    </rPh>
    <phoneticPr fontId="2"/>
  </si>
  <si>
    <t>第7希望</t>
    <rPh sb="0" eb="1">
      <t>ダイ</t>
    </rPh>
    <rPh sb="2" eb="4">
      <t>キボウ</t>
    </rPh>
    <phoneticPr fontId="2"/>
  </si>
  <si>
    <t>第8希望</t>
    <rPh sb="0" eb="1">
      <t>ダイ</t>
    </rPh>
    <rPh sb="2" eb="4">
      <t>キボウ</t>
    </rPh>
    <phoneticPr fontId="2"/>
  </si>
  <si>
    <t>第9希望</t>
    <rPh sb="0" eb="1">
      <t>ダイ</t>
    </rPh>
    <rPh sb="2" eb="4">
      <t>キボウ</t>
    </rPh>
    <phoneticPr fontId="2"/>
  </si>
  <si>
    <t>第10希望</t>
    <rPh sb="0" eb="1">
      <t>ダイ</t>
    </rPh>
    <rPh sb="3" eb="5">
      <t>キボウ</t>
    </rPh>
    <phoneticPr fontId="2"/>
  </si>
  <si>
    <t>第11希望</t>
    <rPh sb="0" eb="1">
      <t>ダイ</t>
    </rPh>
    <rPh sb="3" eb="5">
      <t>キボウ</t>
    </rPh>
    <phoneticPr fontId="2"/>
  </si>
  <si>
    <t>第12希望</t>
    <rPh sb="0" eb="1">
      <t>ダイ</t>
    </rPh>
    <rPh sb="3" eb="5">
      <t>キボウ</t>
    </rPh>
    <phoneticPr fontId="2"/>
  </si>
  <si>
    <t>第13希望</t>
    <rPh sb="0" eb="1">
      <t>ダイ</t>
    </rPh>
    <rPh sb="3" eb="5">
      <t>キボウ</t>
    </rPh>
    <phoneticPr fontId="2"/>
  </si>
  <si>
    <t>第14希望</t>
    <rPh sb="0" eb="1">
      <t>ダイ</t>
    </rPh>
    <rPh sb="3" eb="5">
      <t>キボウ</t>
    </rPh>
    <phoneticPr fontId="2"/>
  </si>
  <si>
    <t>発表生徒2性別</t>
    <rPh sb="0" eb="2">
      <t>ハッピョウ</t>
    </rPh>
    <rPh sb="2" eb="4">
      <t>セイト</t>
    </rPh>
    <rPh sb="5" eb="7">
      <t>セイベツ</t>
    </rPh>
    <phoneticPr fontId="2"/>
  </si>
  <si>
    <t>発表生徒1参加</t>
    <rPh sb="0" eb="2">
      <t>ハッピョウ</t>
    </rPh>
    <rPh sb="2" eb="4">
      <t>セイト</t>
    </rPh>
    <rPh sb="5" eb="7">
      <t>サンカ</t>
    </rPh>
    <phoneticPr fontId="2"/>
  </si>
  <si>
    <t>発表生徒2参加</t>
    <rPh sb="0" eb="2">
      <t>ハッピョウ</t>
    </rPh>
    <rPh sb="2" eb="4">
      <t>セイト</t>
    </rPh>
    <rPh sb="5" eb="7">
      <t>サンカ</t>
    </rPh>
    <phoneticPr fontId="2"/>
  </si>
  <si>
    <t>観覧生徒3参加</t>
    <rPh sb="0" eb="2">
      <t>カンラン</t>
    </rPh>
    <rPh sb="2" eb="4">
      <t>セイト</t>
    </rPh>
    <rPh sb="5" eb="7">
      <t>サンカ</t>
    </rPh>
    <phoneticPr fontId="2"/>
  </si>
  <si>
    <t>観覧生徒4参加</t>
    <rPh sb="0" eb="2">
      <t>カンラン</t>
    </rPh>
    <rPh sb="2" eb="4">
      <t>セイト</t>
    </rPh>
    <rPh sb="5" eb="7">
      <t>サンカ</t>
    </rPh>
    <phoneticPr fontId="2"/>
  </si>
  <si>
    <t>引率者5参加</t>
    <rPh sb="0" eb="3">
      <t>インソツシャ</t>
    </rPh>
    <rPh sb="4" eb="6">
      <t>サンカ</t>
    </rPh>
    <phoneticPr fontId="2"/>
  </si>
  <si>
    <t>引率者6参加</t>
    <rPh sb="0" eb="3">
      <t>インソツシャ</t>
    </rPh>
    <rPh sb="4" eb="6">
      <t>サンカ</t>
    </rPh>
    <phoneticPr fontId="2"/>
  </si>
  <si>
    <t>男子生徒</t>
    <rPh sb="0" eb="2">
      <t>ダンシ</t>
    </rPh>
    <rPh sb="2" eb="4">
      <t>セイト</t>
    </rPh>
    <phoneticPr fontId="2"/>
  </si>
  <si>
    <t>女子生徒</t>
    <rPh sb="0" eb="2">
      <t>ジョシ</t>
    </rPh>
    <rPh sb="2" eb="4">
      <t>セイト</t>
    </rPh>
    <phoneticPr fontId="2"/>
  </si>
  <si>
    <t>引率者</t>
    <rPh sb="0" eb="3">
      <t>インソツシャ</t>
    </rPh>
    <phoneticPr fontId="2"/>
  </si>
  <si>
    <t>合計</t>
    <rPh sb="0" eb="2">
      <t>ゴウケイ</t>
    </rPh>
    <phoneticPr fontId="2"/>
  </si>
  <si>
    <t>巡検等費用</t>
    <rPh sb="0" eb="2">
      <t>ジュンケン</t>
    </rPh>
    <rPh sb="2" eb="3">
      <t>トウ</t>
    </rPh>
    <rPh sb="3" eb="5">
      <t>ヒヨウ</t>
    </rPh>
    <phoneticPr fontId="2"/>
  </si>
  <si>
    <t>事務局への連絡事項</t>
    <rPh sb="0" eb="3">
      <t>ジムキョク</t>
    </rPh>
    <rPh sb="5" eb="7">
      <t>レンラク</t>
    </rPh>
    <rPh sb="7" eb="9">
      <t>ジコウ</t>
    </rPh>
    <phoneticPr fontId="2"/>
  </si>
  <si>
    <t>* 印の欄は記入しないでください。</t>
    <phoneticPr fontId="2"/>
  </si>
  <si>
    <t>* 印の欄は記入しないでください。</t>
    <phoneticPr fontId="2"/>
  </si>
  <si>
    <t>氏　名</t>
    <rPh sb="0" eb="1">
      <t>シ</t>
    </rPh>
    <rPh sb="2" eb="3">
      <t>メイ</t>
    </rPh>
    <phoneticPr fontId="2"/>
  </si>
  <si>
    <t>有</t>
    <rPh sb="0" eb="1">
      <t>アリ</t>
    </rPh>
    <phoneticPr fontId="2"/>
  </si>
  <si>
    <t>提出先</t>
    <rPh sb="0" eb="2">
      <t>テイシュツ</t>
    </rPh>
    <rPh sb="2" eb="3">
      <t>サキ</t>
    </rPh>
    <phoneticPr fontId="2"/>
  </si>
  <si>
    <t>負担金</t>
    <rPh sb="0" eb="3">
      <t>フタンキン</t>
    </rPh>
    <phoneticPr fontId="2"/>
  </si>
  <si>
    <t>交通費</t>
    <rPh sb="0" eb="3">
      <t>コウツウヒ</t>
    </rPh>
    <phoneticPr fontId="2"/>
  </si>
  <si>
    <t>総額</t>
    <rPh sb="0" eb="2">
      <t>ソウガク</t>
    </rPh>
    <phoneticPr fontId="2"/>
  </si>
  <si>
    <t>沖縄県</t>
    <phoneticPr fontId="2"/>
  </si>
  <si>
    <t>兵庫県</t>
    <phoneticPr fontId="2"/>
  </si>
  <si>
    <t>滋賀県</t>
    <phoneticPr fontId="2"/>
  </si>
  <si>
    <t>三重県</t>
    <phoneticPr fontId="2"/>
  </si>
  <si>
    <t>岐阜県</t>
    <phoneticPr fontId="2"/>
  </si>
  <si>
    <t>長野県</t>
    <phoneticPr fontId="2"/>
  </si>
  <si>
    <t>石川県</t>
    <phoneticPr fontId="2"/>
  </si>
  <si>
    <t>富山県</t>
    <phoneticPr fontId="2"/>
  </si>
  <si>
    <t>千葉県</t>
    <phoneticPr fontId="2"/>
  </si>
  <si>
    <t>茨城県</t>
    <phoneticPr fontId="2"/>
  </si>
  <si>
    <t>宮城県</t>
    <phoneticPr fontId="2"/>
  </si>
  <si>
    <t>県番号</t>
    <rPh sb="0" eb="1">
      <t>ケン</t>
    </rPh>
    <rPh sb="1" eb="3">
      <t>バンゴウ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</si>
  <si>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</si>
  <si>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</si>
  <si>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</si>
  <si>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</si>
  <si>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</si>
  <si>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</si>
  <si>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</si>
  <si>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</si>
  <si>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</si>
  <si>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性別</t>
  </si>
  <si>
    <t>J</t>
    <phoneticPr fontId="2"/>
  </si>
  <si>
    <t>K</t>
    <phoneticPr fontId="2"/>
  </si>
  <si>
    <t>各都道府県専門部理事</t>
    <rPh sb="0" eb="5">
      <t>カクトドウフケン</t>
    </rPh>
    <rPh sb="5" eb="7">
      <t>センモン</t>
    </rPh>
    <rPh sb="7" eb="8">
      <t>ブ</t>
    </rPh>
    <rPh sb="8" eb="10">
      <t>リジ</t>
    </rPh>
    <phoneticPr fontId="2"/>
  </si>
  <si>
    <t>メールアドレスは、７月まで受信できるものを入力してください。</t>
    <phoneticPr fontId="2"/>
  </si>
  <si>
    <t>分野</t>
    <rPh sb="0" eb="2">
      <t>ブンヤ</t>
    </rPh>
    <phoneticPr fontId="2"/>
  </si>
  <si>
    <r>
      <rPr>
        <sz val="14"/>
        <color rgb="FFFF0000"/>
        <rFont val="ＭＳ ゴシック"/>
        <family val="3"/>
        <charset val="128"/>
      </rPr>
      <t>上で入力した引率責任者も再度入力してください。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職名についても入力してください。</t>
    </r>
    <rPh sb="0" eb="1">
      <t>ウエ</t>
    </rPh>
    <rPh sb="2" eb="4">
      <t>ニュウリョク</t>
    </rPh>
    <rPh sb="6" eb="8">
      <t>インソツ</t>
    </rPh>
    <rPh sb="8" eb="11">
      <t>セキニンシャ</t>
    </rPh>
    <rPh sb="12" eb="14">
      <t>サイド</t>
    </rPh>
    <rPh sb="14" eb="16">
      <t>ニュウリョク</t>
    </rPh>
    <rPh sb="24" eb="26">
      <t>ショクメイ</t>
    </rPh>
    <rPh sb="31" eb="33">
      <t>ニュウリョク</t>
    </rPh>
    <phoneticPr fontId="2"/>
  </si>
  <si>
    <t>作成した日付を記入してください。</t>
    <rPh sb="0" eb="2">
      <t>サクセイ</t>
    </rPh>
    <rPh sb="7" eb="9">
      <t>キニュウ</t>
    </rPh>
    <phoneticPr fontId="2"/>
  </si>
  <si>
    <r>
      <t>発表者は</t>
    </r>
    <r>
      <rPr>
        <sz val="14"/>
        <color rgb="FFFF0000"/>
        <rFont val="ＭＳ ゴシック"/>
        <family val="3"/>
        <charset val="128"/>
      </rPr>
      <t>２名以内</t>
    </r>
    <r>
      <rPr>
        <sz val="11"/>
        <rFont val="ＭＳ ゴシック"/>
        <family val="3"/>
        <charset val="128"/>
      </rPr>
      <t xml:space="preserve">です。行の挿入等はしないでください。
文字と文字の間にスペースを入れないでください。
</t>
    </r>
    <rPh sb="0" eb="2">
      <t>ハッピョウ</t>
    </rPh>
    <rPh sb="2" eb="3">
      <t>シャ</t>
    </rPh>
    <rPh sb="5" eb="6">
      <t>メイ</t>
    </rPh>
    <rPh sb="6" eb="8">
      <t>イナイ</t>
    </rPh>
    <rPh sb="11" eb="12">
      <t>ギョウ</t>
    </rPh>
    <rPh sb="13" eb="15">
      <t>ソウニュウ</t>
    </rPh>
    <rPh sb="15" eb="16">
      <t>トウ</t>
    </rPh>
    <rPh sb="27" eb="29">
      <t>モジ</t>
    </rPh>
    <rPh sb="30" eb="32">
      <t>モジ</t>
    </rPh>
    <rPh sb="33" eb="34">
      <t>アイダ</t>
    </rPh>
    <rPh sb="40" eb="41">
      <t>イ</t>
    </rPh>
    <phoneticPr fontId="2"/>
  </si>
  <si>
    <t>発表者</t>
    <rPh sb="0" eb="2">
      <t>ハッピョウ</t>
    </rPh>
    <rPh sb="2" eb="3">
      <t>シャ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</si>
  <si>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</si>
  <si>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</si>
  <si>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r>
      <t>総額を</t>
    </r>
    <r>
      <rPr>
        <sz val="11"/>
        <rFont val="ＭＳ ゴシック"/>
        <family val="3"/>
        <charset val="128"/>
      </rPr>
      <t>各都道府県（芸術）文化連盟</t>
    </r>
    <r>
      <rPr>
        <sz val="11"/>
        <color theme="1"/>
        <rFont val="ＭＳ ゴシック"/>
        <family val="3"/>
        <charset val="128"/>
      </rPr>
      <t>を通して事前に納入してください。</t>
    </r>
    <rPh sb="0" eb="2">
      <t>ソウガク</t>
    </rPh>
    <rPh sb="3" eb="8">
      <t>カクトドウフケン</t>
    </rPh>
    <rPh sb="9" eb="11">
      <t>ゲイジュツ</t>
    </rPh>
    <rPh sb="12" eb="14">
      <t>ブンカ</t>
    </rPh>
    <rPh sb="14" eb="16">
      <t>レンメイ</t>
    </rPh>
    <rPh sb="17" eb="18">
      <t>トオ</t>
    </rPh>
    <rPh sb="20" eb="22">
      <t>ジゼン</t>
    </rPh>
    <rPh sb="23" eb="25">
      <t>ノウニュウ</t>
    </rPh>
    <phoneticPr fontId="2"/>
  </si>
  <si>
    <t>＊引率等</t>
    <rPh sb="1" eb="3">
      <t>インソツ</t>
    </rPh>
    <rPh sb="3" eb="4">
      <t>トウ</t>
    </rPh>
    <phoneticPr fontId="2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</si>
  <si>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2"/>
  </si>
  <si>
    <t>県コード</t>
    <rPh sb="0" eb="1">
      <t>ケン</t>
    </rPh>
    <phoneticPr fontId="2"/>
  </si>
  <si>
    <t>県コード</t>
    <rPh sb="0" eb="1">
      <t>ケン</t>
    </rPh>
    <phoneticPr fontId="2"/>
  </si>
  <si>
    <t>郵便番号</t>
    <rPh sb="0" eb="2">
      <t>ユウビン</t>
    </rPh>
    <rPh sb="2" eb="4">
      <t>バンゴウ</t>
    </rPh>
    <phoneticPr fontId="2"/>
  </si>
  <si>
    <t>発表生徒１</t>
    <rPh sb="0" eb="2">
      <t>ハッピョウ</t>
    </rPh>
    <rPh sb="2" eb="4">
      <t>セイト</t>
    </rPh>
    <phoneticPr fontId="2"/>
  </si>
  <si>
    <t>氏名</t>
    <rPh sb="0" eb="1">
      <t>シ</t>
    </rPh>
    <rPh sb="1" eb="2">
      <t>メイ</t>
    </rPh>
    <phoneticPr fontId="2"/>
  </si>
  <si>
    <t>ふりがな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</si>
  <si>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</si>
  <si>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</si>
  <si>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発表生徒２</t>
    <rPh sb="0" eb="2">
      <t>ハッピョウ</t>
    </rPh>
    <rPh sb="2" eb="4">
      <t>セイト</t>
    </rPh>
    <phoneticPr fontId="2"/>
  </si>
  <si>
    <t>校長名</t>
    <rPh sb="0" eb="3">
      <t>コウチョウメイ</t>
    </rPh>
    <phoneticPr fontId="2"/>
  </si>
  <si>
    <t>コンテスト入賞歴</t>
    <rPh sb="5" eb="7">
      <t>ニュウショウ</t>
    </rPh>
    <rPh sb="7" eb="8">
      <t>レキ</t>
    </rPh>
    <phoneticPr fontId="2"/>
  </si>
  <si>
    <t>緊急連絡先</t>
    <rPh sb="0" eb="2">
      <t>キンキュウ</t>
    </rPh>
    <rPh sb="2" eb="5">
      <t>レンラクサキ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</si>
  <si>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</si>
  <si>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</si>
  <si>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巡検参加</t>
    <rPh sb="0" eb="2">
      <t>ジュンケン</t>
    </rPh>
    <rPh sb="2" eb="4">
      <t>サンカ</t>
    </rPh>
    <phoneticPr fontId="2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</si>
  <si>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2"/>
  </si>
  <si>
    <t>巡検研修</t>
    <rPh sb="0" eb="2">
      <t>ジュンケン</t>
    </rPh>
    <rPh sb="2" eb="4">
      <t>ケンシュウ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</si>
  <si>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</si>
  <si>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</si>
  <si>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</si>
  <si>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</si>
  <si>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</si>
  <si>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</si>
  <si>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</si>
  <si>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</si>
  <si>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第９希望</t>
    <rPh sb="0" eb="1">
      <t>ダイ</t>
    </rPh>
    <rPh sb="2" eb="4">
      <t>キボウ</t>
    </rPh>
    <phoneticPr fontId="2"/>
  </si>
  <si>
    <t>都道府県名</t>
    <rPh sb="0" eb="4">
      <t>トドウフケン</t>
    </rPh>
    <rPh sb="4" eb="5">
      <t>メイ</t>
    </rPh>
    <phoneticPr fontId="2"/>
  </si>
  <si>
    <t>県コード</t>
    <rPh sb="0" eb="1">
      <t>ケン</t>
    </rPh>
    <phoneticPr fontId="2"/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</si>
  <si>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</si>
  <si>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</si>
  <si>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</si>
  <si>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</si>
  <si>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</si>
  <si>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</si>
  <si>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</si>
  <si>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</si>
  <si>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</si>
  <si>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</si>
  <si>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タイトル</t>
    <phoneticPr fontId="2"/>
  </si>
  <si>
    <t>コース</t>
    <phoneticPr fontId="2"/>
  </si>
  <si>
    <t>タイトル</t>
    <phoneticPr fontId="2"/>
  </si>
  <si>
    <r>
      <rPr>
        <sz val="11"/>
        <rFont val="ＭＳ Ｐゴシック"/>
        <family val="3"/>
        <charset val="128"/>
      </rPr>
      <t>プログラムや論文集、賞状の学校名は、</t>
    </r>
    <r>
      <rPr>
        <sz val="14"/>
        <color rgb="FF0000FF"/>
        <rFont val="ＭＳ Ｐゴシック"/>
        <family val="3"/>
        <charset val="128"/>
      </rPr>
      <t>ここに入力されたもの</t>
    </r>
    <r>
      <rPr>
        <sz val="11"/>
        <rFont val="ＭＳ Ｐゴシック"/>
        <family val="3"/>
        <charset val="128"/>
      </rPr>
      <t>を印刷します。</t>
    </r>
    <r>
      <rPr>
        <b/>
        <sz val="14"/>
        <color rgb="FFFF0000"/>
        <rFont val="ＭＳ Ｐゴシック"/>
        <family val="3"/>
        <charset val="128"/>
      </rPr>
      <t>正式な名称（略称不可）</t>
    </r>
    <r>
      <rPr>
        <sz val="11"/>
        <rFont val="ＭＳ Ｐゴシック"/>
        <family val="3"/>
        <charset val="128"/>
      </rPr>
      <t>を記入して下さい。</t>
    </r>
    <rPh sb="6" eb="9">
      <t>ロンブンシュウ</t>
    </rPh>
    <rPh sb="10" eb="12">
      <t>ショウジョウ</t>
    </rPh>
    <rPh sb="13" eb="16">
      <t>ガッコウメイ</t>
    </rPh>
    <rPh sb="21" eb="23">
      <t>ニュウリョク</t>
    </rPh>
    <rPh sb="29" eb="31">
      <t>インサツ</t>
    </rPh>
    <rPh sb="35" eb="37">
      <t>セイシキ</t>
    </rPh>
    <rPh sb="38" eb="40">
      <t>メイショウ</t>
    </rPh>
    <rPh sb="41" eb="43">
      <t>リャクショウ</t>
    </rPh>
    <rPh sb="43" eb="45">
      <t>フカ</t>
    </rPh>
    <rPh sb="47" eb="49">
      <t>キニュウ</t>
    </rPh>
    <rPh sb="51" eb="52">
      <t>クダ</t>
    </rPh>
    <phoneticPr fontId="2"/>
  </si>
  <si>
    <r>
      <t>引率責任者の名前は、名字と名前の間を</t>
    </r>
    <r>
      <rPr>
        <sz val="14"/>
        <color rgb="FF0000FF"/>
        <rFont val="ＭＳ ゴシック"/>
        <family val="3"/>
        <charset val="128"/>
      </rPr>
      <t>全角で１文字分空けて</t>
    </r>
    <r>
      <rPr>
        <sz val="11"/>
        <rFont val="ＭＳ ゴシック"/>
        <family val="3"/>
        <charset val="128"/>
      </rPr>
      <t>ください。（ふりがなも）</t>
    </r>
    <rPh sb="0" eb="2">
      <t>インソツ</t>
    </rPh>
    <rPh sb="2" eb="5">
      <t>セキニンシャ</t>
    </rPh>
    <rPh sb="6" eb="8">
      <t>ナマエ</t>
    </rPh>
    <rPh sb="10" eb="12">
      <t>ミョウジ</t>
    </rPh>
    <rPh sb="13" eb="15">
      <t>ナマエ</t>
    </rPh>
    <rPh sb="16" eb="17">
      <t>アイダ</t>
    </rPh>
    <rPh sb="18" eb="20">
      <t>ゼンカク</t>
    </rPh>
    <rPh sb="22" eb="24">
      <t>モジ</t>
    </rPh>
    <rPh sb="24" eb="25">
      <t>ブン</t>
    </rPh>
    <rPh sb="25" eb="26">
      <t>ア</t>
    </rPh>
    <phoneticPr fontId="2"/>
  </si>
  <si>
    <t>発表者
（２名以内）</t>
    <rPh sb="2" eb="3">
      <t>シャ</t>
    </rPh>
    <rPh sb="6" eb="7">
      <t>ナ</t>
    </rPh>
    <rPh sb="7" eb="9">
      <t>イナイ</t>
    </rPh>
    <phoneticPr fontId="2"/>
  </si>
  <si>
    <t>第12</t>
    <rPh sb="0" eb="1">
      <t>ダイ</t>
    </rPh>
    <phoneticPr fontId="2"/>
  </si>
  <si>
    <t>L</t>
  </si>
  <si>
    <t>L</t>
    <phoneticPr fontId="2"/>
  </si>
  <si>
    <t>巡検の参加</t>
    <rPh sb="0" eb="2">
      <t>ジュンケン</t>
    </rPh>
    <rPh sb="3" eb="5">
      <t>サンカ</t>
    </rPh>
    <phoneticPr fontId="2"/>
  </si>
  <si>
    <t>引率者</t>
    <rPh sb="2" eb="3">
      <t>シャ</t>
    </rPh>
    <phoneticPr fontId="2"/>
  </si>
  <si>
    <t>（様式2）</t>
    <rPh sb="1" eb="3">
      <t>ヨウシキ</t>
    </rPh>
    <phoneticPr fontId="2"/>
  </si>
  <si>
    <t>自然科学部門-様式2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</si>
  <si>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（様式3）</t>
    <rPh sb="1" eb="3">
      <t>ヨウシキ</t>
    </rPh>
    <phoneticPr fontId="2"/>
  </si>
  <si>
    <t>自然科学部門-様式3</t>
    <rPh sb="0" eb="2">
      <t>シゼン</t>
    </rPh>
    <rPh sb="2" eb="4">
      <t>カガク</t>
    </rPh>
    <rPh sb="4" eb="6">
      <t>ブモン</t>
    </rPh>
    <rPh sb="7" eb="9">
      <t>ヨウシキ</t>
    </rPh>
    <phoneticPr fontId="2"/>
  </si>
  <si>
    <t>自然科学部門-様式4</t>
    <phoneticPr fontId="2"/>
  </si>
  <si>
    <t>（様式4）</t>
    <rPh sb="1" eb="3">
      <t>ヨウシキ</t>
    </rPh>
    <phoneticPr fontId="2"/>
  </si>
  <si>
    <t>M</t>
    <phoneticPr fontId="2"/>
  </si>
  <si>
    <t>N</t>
    <phoneticPr fontId="2"/>
  </si>
  <si>
    <t>O</t>
    <phoneticPr fontId="2"/>
  </si>
  <si>
    <r>
      <rPr>
        <sz val="14"/>
        <color rgb="FF0000FF"/>
        <rFont val="ＭＳ Ｐゴシック"/>
        <family val="3"/>
        <charset val="128"/>
      </rPr>
      <t>上の巡検研修の参加の引率の欄を「無」と入力した場合は、その理由を記入してください。</t>
    </r>
    <r>
      <rPr>
        <sz val="11"/>
        <rFont val="ＭＳ Ｐゴシック"/>
        <family val="3"/>
        <charset val="128"/>
      </rPr>
      <t xml:space="preserve">
特にない場合は　「なし」　と記入してください。</t>
    </r>
    <rPh sb="0" eb="1">
      <t>ウエ</t>
    </rPh>
    <rPh sb="2" eb="4">
      <t>ジュンケン</t>
    </rPh>
    <rPh sb="4" eb="6">
      <t>ケンシュウ</t>
    </rPh>
    <rPh sb="7" eb="9">
      <t>サンカ</t>
    </rPh>
    <rPh sb="10" eb="12">
      <t>インソツ</t>
    </rPh>
    <rPh sb="13" eb="14">
      <t>ラン</t>
    </rPh>
    <rPh sb="16" eb="17">
      <t>ム</t>
    </rPh>
    <rPh sb="19" eb="21">
      <t>ニュウリョク</t>
    </rPh>
    <rPh sb="23" eb="25">
      <t>バアイ</t>
    </rPh>
    <rPh sb="29" eb="31">
      <t>リユウ</t>
    </rPh>
    <rPh sb="32" eb="34">
      <t>キニュウ</t>
    </rPh>
    <phoneticPr fontId="2"/>
  </si>
  <si>
    <t>第13</t>
    <rPh sb="0" eb="1">
      <t>ダイ</t>
    </rPh>
    <phoneticPr fontId="2"/>
  </si>
  <si>
    <t>第14</t>
    <rPh sb="0" eb="1">
      <t>ダイ</t>
    </rPh>
    <phoneticPr fontId="2"/>
  </si>
  <si>
    <t>第15</t>
    <rPh sb="0" eb="1">
      <t>ダイ</t>
    </rPh>
    <phoneticPr fontId="2"/>
  </si>
  <si>
    <t>M</t>
  </si>
  <si>
    <t>O</t>
  </si>
  <si>
    <t>N</t>
  </si>
  <si>
    <t>第15希望</t>
    <rPh sb="0" eb="1">
      <t>ダイ</t>
    </rPh>
    <rPh sb="3" eb="5">
      <t>キボウ</t>
    </rPh>
    <phoneticPr fontId="2"/>
  </si>
  <si>
    <t>開催県部門事務局への連絡事項</t>
    <rPh sb="0" eb="3">
      <t>カイサイケン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2"/>
  </si>
  <si>
    <r>
      <rPr>
        <sz val="18"/>
        <color rgb="FF0000FF"/>
        <rFont val="ＭＳ Ｐゴシック"/>
        <family val="3"/>
        <charset val="128"/>
      </rPr>
      <t>背景に色がついているセル(A7からBS7まで）</t>
    </r>
    <r>
      <rPr>
        <sz val="14"/>
        <rFont val="ＭＳ Ｐゴシック"/>
        <family val="3"/>
        <charset val="128"/>
      </rPr>
      <t>をコピーし、</t>
    </r>
    <r>
      <rPr>
        <sz val="18"/>
        <color rgb="FFFF0000"/>
        <rFont val="ＭＳ Ｐゴシック"/>
        <family val="3"/>
        <charset val="128"/>
      </rPr>
      <t>「様式５　とりまとめシート」</t>
    </r>
    <r>
      <rPr>
        <sz val="14"/>
        <color theme="1"/>
        <rFont val="ＭＳ Ｐゴシック"/>
        <family val="3"/>
        <charset val="128"/>
      </rPr>
      <t>に「値を選択して貼り付け」してください。</t>
    </r>
    <rPh sb="0" eb="2">
      <t>ハイケイ</t>
    </rPh>
    <rPh sb="3" eb="4">
      <t>イロ</t>
    </rPh>
    <rPh sb="30" eb="32">
      <t>ヨウシキ</t>
    </rPh>
    <rPh sb="45" eb="46">
      <t>アタイ</t>
    </rPh>
    <rPh sb="47" eb="49">
      <t>センタク</t>
    </rPh>
    <rPh sb="51" eb="52">
      <t>ハ</t>
    </rPh>
    <rPh sb="53" eb="54">
      <t>ツ</t>
    </rPh>
    <phoneticPr fontId="2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</si>
  <si>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2"/>
  </si>
  <si>
    <r>
      <rPr>
        <b/>
        <sz val="16"/>
        <color rgb="FF0000FF"/>
        <rFont val="ＭＳ ゴシック"/>
        <family val="3"/>
        <charset val="128"/>
      </rPr>
      <t>論文集</t>
    </r>
    <r>
      <rPr>
        <sz val="11"/>
        <color theme="1"/>
        <rFont val="ＭＳ ゴシック"/>
        <family val="3"/>
        <charset val="128"/>
      </rPr>
      <t>や</t>
    </r>
    <r>
      <rPr>
        <b/>
        <sz val="16"/>
        <color rgb="FF0000FF"/>
        <rFont val="ＭＳ ゴシック"/>
        <family val="3"/>
        <charset val="128"/>
      </rPr>
      <t>プログラム</t>
    </r>
    <r>
      <rPr>
        <sz val="11"/>
        <color theme="1"/>
        <rFont val="ＭＳ ゴシック"/>
        <family val="3"/>
        <charset val="128"/>
      </rPr>
      <t>には、</t>
    </r>
    <r>
      <rPr>
        <sz val="16"/>
        <color rgb="FFFF0000"/>
        <rFont val="ＭＳ ゴシック"/>
        <family val="3"/>
        <charset val="128"/>
      </rPr>
      <t>この名称を印刷</t>
    </r>
    <r>
      <rPr>
        <sz val="11"/>
        <color theme="1"/>
        <rFont val="ＭＳ ゴシック"/>
        <family val="3"/>
        <charset val="128"/>
      </rPr>
      <t>します。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後日提出する</t>
    </r>
    <r>
      <rPr>
        <b/>
        <sz val="16"/>
        <color rgb="FFFF0000"/>
        <rFont val="ＭＳ ゴシック"/>
        <family val="3"/>
        <charset val="128"/>
      </rPr>
      <t>論文と一致している</t>
    </r>
    <r>
      <rPr>
        <sz val="11"/>
        <color theme="1"/>
        <rFont val="ＭＳ ゴシック"/>
        <family val="3"/>
        <charset val="128"/>
      </rPr>
      <t xml:space="preserve">ことを御確認ください。
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なお、申込書提出後の変更は受け付けません。御了承ください。</t>
    </r>
    <rPh sb="17" eb="19">
      <t>インサツ</t>
    </rPh>
    <rPh sb="42" eb="43">
      <t>ゴ</t>
    </rPh>
    <rPh sb="55" eb="58">
      <t>モウシコミショ</t>
    </rPh>
    <rPh sb="58" eb="61">
      <t>テイシュツゴ</t>
    </rPh>
    <rPh sb="62" eb="64">
      <t>ヘンコウ</t>
    </rPh>
    <rPh sb="65" eb="66">
      <t>ウ</t>
    </rPh>
    <rPh sb="67" eb="68">
      <t>ツ</t>
    </rPh>
    <rPh sb="73" eb="74">
      <t>ゴ</t>
    </rPh>
    <rPh sb="74" eb="76">
      <t>リョウショウ</t>
    </rPh>
    <phoneticPr fontId="2"/>
  </si>
  <si>
    <r>
      <rPr>
        <sz val="11"/>
        <color theme="1"/>
        <rFont val="ＭＳ ゴシック"/>
        <family val="3"/>
        <charset val="128"/>
      </rPr>
      <t>メールに添付するファイルの名前は</t>
    </r>
    <r>
      <rPr>
        <b/>
        <sz val="14"/>
        <color rgb="FF0000FF"/>
        <rFont val="ＭＳ ゴシック"/>
        <family val="3"/>
        <charset val="128"/>
      </rPr>
      <t>「都道府県番号（半角）都道府県・学校名・発表区分・分野」</t>
    </r>
    <r>
      <rPr>
        <sz val="11"/>
        <color theme="1"/>
        <rFont val="ＭＳ ゴシック"/>
        <family val="3"/>
        <charset val="128"/>
      </rPr>
      <t>としてください。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4"/>
        <color rgb="FFFF0000"/>
        <rFont val="ＭＳ ゴシック"/>
        <family val="3"/>
        <charset val="128"/>
      </rPr>
      <t>（例）13東京・東京南・研究・物理　／　13東京・東京北・ポスター・化学</t>
    </r>
    <r>
      <rPr>
        <sz val="12"/>
        <color theme="1"/>
        <rFont val="ＭＳ ゴシック"/>
        <family val="3"/>
        <charset val="128"/>
      </rPr>
      <t xml:space="preserve">
</t>
    </r>
    <rPh sb="4" eb="6">
      <t>テンプ</t>
    </rPh>
    <rPh sb="13" eb="15">
      <t>ナマエ</t>
    </rPh>
    <rPh sb="17" eb="21">
      <t>トドウフケン</t>
    </rPh>
    <rPh sb="21" eb="23">
      <t>バンゴウ</t>
    </rPh>
    <rPh sb="24" eb="26">
      <t>ハンカク</t>
    </rPh>
    <rPh sb="27" eb="31">
      <t>トドウフケン</t>
    </rPh>
    <rPh sb="32" eb="35">
      <t>ガッコウメイ</t>
    </rPh>
    <rPh sb="36" eb="38">
      <t>ハッピョウ</t>
    </rPh>
    <rPh sb="38" eb="40">
      <t>クブン</t>
    </rPh>
    <rPh sb="41" eb="43">
      <t>ブンヤ</t>
    </rPh>
    <rPh sb="54" eb="55">
      <t>レイ</t>
    </rPh>
    <rPh sb="58" eb="60">
      <t>トウキョウ</t>
    </rPh>
    <rPh sb="61" eb="63">
      <t>トウキョウ</t>
    </rPh>
    <rPh sb="63" eb="64">
      <t>ミナミ</t>
    </rPh>
    <rPh sb="65" eb="67">
      <t>ケンキュウ</t>
    </rPh>
    <rPh sb="68" eb="70">
      <t>ブツリ</t>
    </rPh>
    <rPh sb="75" eb="77">
      <t>トウキョウ</t>
    </rPh>
    <rPh sb="78" eb="80">
      <t>トウキョウ</t>
    </rPh>
    <rPh sb="80" eb="81">
      <t>キタ</t>
    </rPh>
    <rPh sb="87" eb="89">
      <t>カガク</t>
    </rPh>
    <phoneticPr fontId="2"/>
  </si>
  <si>
    <t>令和４年</t>
    <rPh sb="0" eb="2">
      <t>レイワ</t>
    </rPh>
    <rPh sb="3" eb="4">
      <t>ネン</t>
    </rPh>
    <phoneticPr fontId="2"/>
  </si>
  <si>
    <t>第46回全国高等学校総合文化祭</t>
    <phoneticPr fontId="2"/>
  </si>
  <si>
    <t>B</t>
  </si>
  <si>
    <t>観覧者</t>
    <rPh sb="0" eb="3">
      <t>カンランシャ</t>
    </rPh>
    <phoneticPr fontId="2"/>
  </si>
  <si>
    <r>
      <t>観覧者は</t>
    </r>
    <r>
      <rPr>
        <sz val="14"/>
        <color rgb="FFFF0000"/>
        <rFont val="ＭＳ ゴシック"/>
        <family val="3"/>
        <charset val="128"/>
      </rPr>
      <t>１名以内</t>
    </r>
    <r>
      <rPr>
        <sz val="11"/>
        <rFont val="ＭＳ ゴシック"/>
        <family val="3"/>
        <charset val="128"/>
      </rPr>
      <t>です。行の挿入等はしないでください。_x000D_
文字と文字の間にスペースを入れないでください。_x000D_
_x000D_
観覧者は巡検研修、記念講演、生徒交流会等のプログラムに参加します（必須）。_x000D_
ただし、研究発表やポスター発表で、</t>
    </r>
    <r>
      <rPr>
        <sz val="14"/>
        <color rgb="FF0000FF"/>
        <rFont val="ＭＳ ゴシック"/>
        <family val="3"/>
        <charset val="128"/>
      </rPr>
      <t>審査員の前に立って発表することはできません。</t>
    </r>
    <phoneticPr fontId="2"/>
  </si>
  <si>
    <t>※必ず校長の御承認の基、御記入ください。</t>
    <rPh sb="1" eb="2">
      <t>カナラ</t>
    </rPh>
    <rPh sb="3" eb="5">
      <t>コウチョウ</t>
    </rPh>
    <rPh sb="6" eb="9">
      <t>ゴショウニン</t>
    </rPh>
    <rPh sb="10" eb="11">
      <t>モト</t>
    </rPh>
    <rPh sb="12" eb="15">
      <t>ゴキニュウ</t>
    </rPh>
    <phoneticPr fontId="1"/>
  </si>
  <si>
    <t>各都道府県高等学校（芸術）文化連盟及び</t>
    <rPh sb="17" eb="18">
      <t>オヨ</t>
    </rPh>
    <phoneticPr fontId="2"/>
  </si>
  <si>
    <t>各都道府県専門部理事にメールで送付</t>
    <rPh sb="5" eb="7">
      <t>センモン</t>
    </rPh>
    <rPh sb="7" eb="8">
      <t>ブ</t>
    </rPh>
    <rPh sb="8" eb="10">
      <t>リジ</t>
    </rPh>
    <rPh sb="15" eb="17">
      <t>ソウフ</t>
    </rPh>
    <phoneticPr fontId="2"/>
  </si>
  <si>
    <r>
      <rPr>
        <sz val="14"/>
        <color rgb="FF0000FF"/>
        <rFont val="ＭＳ ゴシック"/>
        <family val="3"/>
        <charset val="128"/>
      </rPr>
      <t>背景に色が付いているセル</t>
    </r>
    <r>
      <rPr>
        <sz val="11"/>
        <rFont val="ＭＳ ゴシック"/>
        <family val="3"/>
        <charset val="128"/>
      </rPr>
      <t>に入力してください。入力すると色が消えます。</t>
    </r>
    <rPh sb="5" eb="6">
      <t>ツ</t>
    </rPh>
    <phoneticPr fontId="2"/>
  </si>
  <si>
    <t>郵便番号は半角で、「○○○-○○○○」の形式で入力してください。
電話番号は半角で、「市外局番-○○○-○○○○」の形式で入力してください。</t>
    <phoneticPr fontId="2"/>
  </si>
  <si>
    <r>
      <t>この行の欄については全てリストから選択してください。
研究発表、ポスター発表ともに、</t>
    </r>
    <r>
      <rPr>
        <sz val="14"/>
        <color rgb="FF0000FF"/>
        <rFont val="ＭＳ ゴシック"/>
        <family val="3"/>
        <charset val="128"/>
      </rPr>
      <t>分野（物理／化学／生物／地学）</t>
    </r>
    <r>
      <rPr>
        <sz val="11"/>
        <rFont val="ＭＳ ゴシック"/>
        <family val="3"/>
        <charset val="128"/>
      </rPr>
      <t>を１つ選んでください。</t>
    </r>
    <rPh sb="2" eb="3">
      <t>ギョウ</t>
    </rPh>
    <rPh sb="4" eb="5">
      <t>ラン</t>
    </rPh>
    <rPh sb="10" eb="11">
      <t>スベ</t>
    </rPh>
    <rPh sb="17" eb="19">
      <t>センタク</t>
    </rPh>
    <rPh sb="27" eb="29">
      <t>ケンキュウ</t>
    </rPh>
    <rPh sb="29" eb="31">
      <t>ハッピョウ</t>
    </rPh>
    <rPh sb="36" eb="38">
      <t>ハッピョウ</t>
    </rPh>
    <rPh sb="42" eb="44">
      <t>ブンヤ</t>
    </rPh>
    <rPh sb="45" eb="47">
      <t>ブツリ</t>
    </rPh>
    <rPh sb="48" eb="50">
      <t>カガク</t>
    </rPh>
    <rPh sb="51" eb="53">
      <t>セイブツ</t>
    </rPh>
    <rPh sb="54" eb="56">
      <t>チガク</t>
    </rPh>
    <rPh sb="60" eb="61">
      <t>エラ</t>
    </rPh>
    <phoneticPr fontId="2"/>
  </si>
  <si>
    <t>（→開催県（東京都）部門委員会事務局にメールで送付）</t>
    <rPh sb="2" eb="4">
      <t>カイサイ</t>
    </rPh>
    <rPh sb="4" eb="5">
      <t>ケン</t>
    </rPh>
    <rPh sb="6" eb="8">
      <t>トウキョウ</t>
    </rPh>
    <rPh sb="8" eb="9">
      <t>ト</t>
    </rPh>
    <rPh sb="10" eb="12">
      <t>ブモン</t>
    </rPh>
    <rPh sb="12" eb="15">
      <t>イインカイ</t>
    </rPh>
    <rPh sb="15" eb="18">
      <t>ジムキョク</t>
    </rPh>
    <rPh sb="23" eb="25">
      <t>ソウフ</t>
    </rPh>
    <phoneticPr fontId="2"/>
  </si>
  <si>
    <t>発表生徒</t>
    <rPh sb="2" eb="4">
      <t>セイト</t>
    </rPh>
    <phoneticPr fontId="2"/>
  </si>
  <si>
    <t>開催県
（東京都）部門委員会事務局への
連絡事項等</t>
    <rPh sb="0" eb="2">
      <t>カイサイ</t>
    </rPh>
    <rPh sb="2" eb="3">
      <t>ケン</t>
    </rPh>
    <rPh sb="5" eb="7">
      <t>トウキョウ</t>
    </rPh>
    <rPh sb="7" eb="8">
      <t>ト</t>
    </rPh>
    <rPh sb="9" eb="11">
      <t>ブモン</t>
    </rPh>
    <rPh sb="11" eb="14">
      <t>イインカイ</t>
    </rPh>
    <rPh sb="14" eb="17">
      <t>ジムキョク</t>
    </rPh>
    <rPh sb="20" eb="24">
      <t>レンラクジコウ</t>
    </rPh>
    <rPh sb="24" eb="25">
      <t>トウ</t>
    </rPh>
    <phoneticPr fontId="2"/>
  </si>
  <si>
    <t>他の全国コンテスト又はコンクール等で入選した作品の場合は、コンテスト名と賞名称</t>
    <rPh sb="9" eb="10">
      <t>マタ</t>
    </rPh>
    <phoneticPr fontId="2"/>
  </si>
  <si>
    <t>＊開催県（東京都）部門委員会事務局記入欄</t>
    <rPh sb="1" eb="3">
      <t>カイサイ</t>
    </rPh>
    <rPh sb="3" eb="4">
      <t>ケン</t>
    </rPh>
    <rPh sb="5" eb="7">
      <t>トウキョウ</t>
    </rPh>
    <rPh sb="7" eb="8">
      <t>ト</t>
    </rPh>
    <rPh sb="9" eb="11">
      <t>ブモン</t>
    </rPh>
    <rPh sb="11" eb="14">
      <t>イインカイ</t>
    </rPh>
    <rPh sb="14" eb="17">
      <t>ジムキョク</t>
    </rPh>
    <rPh sb="17" eb="19">
      <t>キニュウ</t>
    </rPh>
    <rPh sb="19" eb="20">
      <t>ラン</t>
    </rPh>
    <phoneticPr fontId="2"/>
  </si>
  <si>
    <t>各都道府県自然科学専門部理事にメールで送付してください。</t>
    <rPh sb="19" eb="21">
      <t>ソウフ</t>
    </rPh>
    <phoneticPr fontId="2"/>
  </si>
  <si>
    <r>
      <rPr>
        <sz val="14"/>
        <color rgb="FF0000FF"/>
        <rFont val="ＭＳ Ｐゴシック"/>
        <family val="3"/>
        <charset val="128"/>
      </rPr>
      <t>背景に色が付いているセル</t>
    </r>
    <r>
      <rPr>
        <sz val="11"/>
        <rFont val="ＭＳ Ｐゴシック"/>
        <family val="3"/>
        <charset val="128"/>
      </rPr>
      <t>に入力してください。入力すると色が消えます。</t>
    </r>
    <rPh sb="5" eb="6">
      <t>ツ</t>
    </rPh>
    <phoneticPr fontId="2"/>
  </si>
  <si>
    <t>各都道府県自然科学専門部理事にメールで送付してください。</t>
    <phoneticPr fontId="2"/>
  </si>
  <si>
    <t>（→開催県（東京都）部門委員会事務局にメールで送付）</t>
    <phoneticPr fontId="2"/>
  </si>
  <si>
    <t>緊急連絡先（引率責任者携帯等）</t>
    <rPh sb="2" eb="5">
      <t>レンラクサキ</t>
    </rPh>
    <rPh sb="6" eb="8">
      <t>インソツ</t>
    </rPh>
    <rPh sb="8" eb="11">
      <t>セキニンシャ</t>
    </rPh>
    <rPh sb="11" eb="13">
      <t>ケイタイ</t>
    </rPh>
    <rPh sb="13" eb="14">
      <t>トウ</t>
    </rPh>
    <phoneticPr fontId="2"/>
  </si>
  <si>
    <t>開催県
（東京都）部門委員会
事務局への
連絡事項等</t>
    <rPh sb="0" eb="2">
      <t>カイサイ</t>
    </rPh>
    <rPh sb="2" eb="3">
      <t>ケン</t>
    </rPh>
    <rPh sb="5" eb="7">
      <t>トウキョウ</t>
    </rPh>
    <rPh sb="7" eb="8">
      <t>ト</t>
    </rPh>
    <rPh sb="11" eb="14">
      <t>イインカイ</t>
    </rPh>
    <rPh sb="25" eb="26">
      <t>ヒトシ</t>
    </rPh>
    <phoneticPr fontId="2"/>
  </si>
  <si>
    <r>
      <rPr>
        <sz val="14"/>
        <color rgb="FF0000FF"/>
        <rFont val="ＭＳ ゴシック"/>
        <family val="3"/>
        <charset val="128"/>
      </rPr>
      <t>第１希望から第15希望まで全て</t>
    </r>
    <r>
      <rPr>
        <sz val="11"/>
        <rFont val="ＭＳ ゴシック"/>
        <family val="3"/>
        <charset val="128"/>
      </rPr>
      <t xml:space="preserve">入力してください。
空欄、重複がないように注意してください。
</t>
    </r>
    <r>
      <rPr>
        <sz val="14"/>
        <color rgb="FFFF0000"/>
        <rFont val="ＭＳ ゴシック"/>
        <family val="3"/>
        <charset val="128"/>
      </rPr>
      <t>複数の発表を同じ教員が引率する場合は、必ず同じコースになります。</t>
    </r>
    <rPh sb="0" eb="1">
      <t>ダイ</t>
    </rPh>
    <rPh sb="2" eb="4">
      <t>キボウ</t>
    </rPh>
    <rPh sb="6" eb="7">
      <t>ダイ</t>
    </rPh>
    <rPh sb="9" eb="11">
      <t>キボウ</t>
    </rPh>
    <rPh sb="13" eb="14">
      <t>スベ</t>
    </rPh>
    <rPh sb="15" eb="17">
      <t>ニュウリョク</t>
    </rPh>
    <rPh sb="48" eb="50">
      <t>フクスウ</t>
    </rPh>
    <rPh sb="54" eb="55">
      <t>オナ</t>
    </rPh>
    <phoneticPr fontId="2"/>
  </si>
  <si>
    <t>引率責任者の緊急時連絡先は、貴校の団体が開催県（東京都）滞在時に確実に連絡がつくものを記載してください。また、全て半角で入力してください。電話番号は「○○○－○○○○－○○○○」の形式で入力してください。</t>
    <rPh sb="24" eb="26">
      <t>トウキョウ</t>
    </rPh>
    <rPh sb="26" eb="27">
      <t>ト</t>
    </rPh>
    <rPh sb="55" eb="56">
      <t>スベ</t>
    </rPh>
    <rPh sb="69" eb="71">
      <t>デンワ</t>
    </rPh>
    <rPh sb="71" eb="73">
      <t>バンゴウ</t>
    </rPh>
    <phoneticPr fontId="2"/>
  </si>
  <si>
    <r>
      <t xml:space="preserve">引率者も必ず巡検研修の有無をリストから選択してください。(引率者と参加生徒は、同じ巡検研修コースになります)。　
</t>
    </r>
    <r>
      <rPr>
        <sz val="11"/>
        <rFont val="ＭＳ ゴシック"/>
        <family val="3"/>
        <charset val="128"/>
      </rPr>
      <t>重複徴収を避けるため、</t>
    </r>
    <r>
      <rPr>
        <sz val="14"/>
        <color rgb="FFFF0000"/>
        <rFont val="ＭＳ ゴシック"/>
        <family val="3"/>
        <charset val="128"/>
      </rPr>
      <t>複数の発表を同じ教員が引率する場合は、１つのグループで「有」を、他のグループで「無」を選択してください</t>
    </r>
    <r>
      <rPr>
        <sz val="11"/>
        <color theme="1"/>
        <rFont val="ＭＳ ゴシック"/>
        <family val="3"/>
        <charset val="128"/>
      </rPr>
      <t xml:space="preserve">。
</t>
    </r>
    <r>
      <rPr>
        <sz val="14"/>
        <color rgb="FF0000FF"/>
        <rFont val="ＭＳ ゴシック"/>
        <family val="3"/>
        <charset val="128"/>
      </rPr>
      <t>「無」を選択した場合は、その理由を下の「開催県（東京都）部門委員会事務局への連絡事項等」に記入してください。</t>
    </r>
    <r>
      <rPr>
        <sz val="11"/>
        <color theme="1"/>
        <rFont val="ＭＳ ゴシック"/>
        <family val="3"/>
        <charset val="128"/>
      </rPr>
      <t xml:space="preserve">
</t>
    </r>
    <rPh sb="57" eb="59">
      <t>チョウフク</t>
    </rPh>
    <rPh sb="59" eb="61">
      <t>チョウシュウ</t>
    </rPh>
    <rPh sb="62" eb="63">
      <t>サ</t>
    </rPh>
    <rPh sb="68" eb="70">
      <t>フクスウ</t>
    </rPh>
    <rPh sb="71" eb="73">
      <t>ハッピョウ</t>
    </rPh>
    <rPh sb="74" eb="75">
      <t>オナ</t>
    </rPh>
    <rPh sb="76" eb="78">
      <t>キョウイン</t>
    </rPh>
    <rPh sb="79" eb="81">
      <t>インソツ</t>
    </rPh>
    <rPh sb="96" eb="97">
      <t>ア</t>
    </rPh>
    <rPh sb="100" eb="101">
      <t>タ</t>
    </rPh>
    <rPh sb="108" eb="109">
      <t>ム</t>
    </rPh>
    <rPh sb="111" eb="113">
      <t>センタク</t>
    </rPh>
    <rPh sb="122" eb="123">
      <t>ム</t>
    </rPh>
    <rPh sb="125" eb="127">
      <t>センタク</t>
    </rPh>
    <rPh sb="129" eb="131">
      <t>バアイ</t>
    </rPh>
    <rPh sb="135" eb="137">
      <t>リユウ</t>
    </rPh>
    <rPh sb="138" eb="139">
      <t>シタ</t>
    </rPh>
    <rPh sb="141" eb="143">
      <t>カイサイ</t>
    </rPh>
    <rPh sb="143" eb="144">
      <t>ケン</t>
    </rPh>
    <rPh sb="145" eb="147">
      <t>トウキョウ</t>
    </rPh>
    <rPh sb="147" eb="148">
      <t>ト</t>
    </rPh>
    <rPh sb="149" eb="151">
      <t>ブモン</t>
    </rPh>
    <rPh sb="151" eb="154">
      <t>イインカイ</t>
    </rPh>
    <rPh sb="154" eb="157">
      <t>ジムキョク</t>
    </rPh>
    <rPh sb="159" eb="161">
      <t>レンラク</t>
    </rPh>
    <rPh sb="161" eb="163">
      <t>ジコウ</t>
    </rPh>
    <rPh sb="163" eb="164">
      <t>トウ</t>
    </rPh>
    <rPh sb="166" eb="168">
      <t>キニュウ</t>
    </rPh>
    <phoneticPr fontId="2"/>
  </si>
  <si>
    <t>東京都立●●高等学校</t>
    <phoneticPr fontId="2"/>
  </si>
  <si>
    <t>0000-0000</t>
    <phoneticPr fontId="2"/>
  </si>
  <si>
    <t>03-0000-0000</t>
    <phoneticPr fontId="2"/>
  </si>
  <si>
    <t>東京都●●区●●一丁目１番１号</t>
    <phoneticPr fontId="2"/>
  </si>
  <si>
    <t>科学部</t>
    <rPh sb="0" eb="3">
      <t>カガクブ</t>
    </rPh>
    <phoneticPr fontId="2"/>
  </si>
  <si>
    <t>かがくぶ</t>
    <phoneticPr fontId="2"/>
  </si>
  <si>
    <t>東京　大好</t>
    <rPh sb="0" eb="2">
      <t>トウキョウ</t>
    </rPh>
    <rPh sb="3" eb="5">
      <t>ダイス</t>
    </rPh>
    <phoneticPr fontId="2"/>
  </si>
  <si>
    <t>とうきょう　だいすき</t>
    <phoneticPr fontId="2"/>
  </si>
  <si>
    <t>文京</t>
    <rPh sb="0" eb="2">
      <t>ブンキョウ</t>
    </rPh>
    <phoneticPr fontId="2"/>
  </si>
  <si>
    <t>新宿</t>
    <rPh sb="0" eb="2">
      <t>シンジュク</t>
    </rPh>
    <phoneticPr fontId="2"/>
  </si>
  <si>
    <t>花子</t>
    <rPh sb="0" eb="2">
      <t>ハナコ</t>
    </rPh>
    <phoneticPr fontId="2"/>
  </si>
  <si>
    <t>太郎</t>
    <rPh sb="0" eb="2">
      <t>タロウ</t>
    </rPh>
    <phoneticPr fontId="2"/>
  </si>
  <si>
    <t>ぶんきょう</t>
    <phoneticPr fontId="2"/>
  </si>
  <si>
    <t>はなこ</t>
    <phoneticPr fontId="2"/>
  </si>
  <si>
    <t>たろう</t>
    <phoneticPr fontId="2"/>
  </si>
  <si>
    <t>しんじゅく</t>
    <phoneticPr fontId="2"/>
  </si>
  <si>
    <t>●</t>
    <phoneticPr fontId="2"/>
  </si>
  <si>
    <t>東京都</t>
    <rPh sb="0" eb="2">
      <t>トウキョウ</t>
    </rPh>
    <rPh sb="2" eb="3">
      <t>ト</t>
    </rPh>
    <phoneticPr fontId="2"/>
  </si>
  <si>
    <t>ノーベル　翔</t>
    <rPh sb="5" eb="6">
      <t>ショウ</t>
    </rPh>
    <phoneticPr fontId="2"/>
  </si>
  <si>
    <t>とうきょうとりつ●●こうとうがっこう</t>
    <phoneticPr fontId="2"/>
  </si>
  <si>
    <t>飛鳥時代から続く耐震構造</t>
    <rPh sb="0" eb="2">
      <t>アスカ</t>
    </rPh>
    <rPh sb="2" eb="4">
      <t>ジダイ</t>
    </rPh>
    <rPh sb="6" eb="7">
      <t>ツヅ</t>
    </rPh>
    <rPh sb="8" eb="10">
      <t>タイシン</t>
    </rPh>
    <rPh sb="10" eb="12">
      <t>コウゾウ</t>
    </rPh>
    <phoneticPr fontId="2"/>
  </si>
  <si>
    <t>あすかじだいからつづくたいしんこうぞう</t>
    <phoneticPr fontId="2"/>
  </si>
  <si>
    <t>・事務局が用意したPCを使用したいです。
・スピーカを持ち込みたいです。</t>
    <rPh sb="1" eb="4">
      <t>ジムキョク</t>
    </rPh>
    <rPh sb="5" eb="7">
      <t>ヨウイ</t>
    </rPh>
    <rPh sb="12" eb="14">
      <t>シヨウ</t>
    </rPh>
    <rPh sb="27" eb="28">
      <t>モ</t>
    </rPh>
    <rPh sb="29" eb="30">
      <t>コ</t>
    </rPh>
    <phoneticPr fontId="2"/>
  </si>
  <si>
    <t>なし</t>
    <phoneticPr fontId="2"/>
  </si>
  <si>
    <t>000-0000-0000</t>
    <phoneticPr fontId="2"/>
  </si>
  <si>
    <t>●●●●●@●●.jp</t>
    <phoneticPr fontId="2"/>
  </si>
  <si>
    <r>
      <rPr>
        <sz val="12"/>
        <color rgb="FFFF0000"/>
        <rFont val="ＭＳ Ｐゴシック"/>
        <family val="3"/>
        <charset val="128"/>
        <scheme val="major"/>
      </rPr>
      <t>Excelファイル</t>
    </r>
    <r>
      <rPr>
        <sz val="12"/>
        <rFont val="ＭＳ Ｐゴシック"/>
        <family val="3"/>
        <charset val="128"/>
        <scheme val="major"/>
      </rPr>
      <t>を</t>
    </r>
    <r>
      <rPr>
        <sz val="14"/>
        <color rgb="FF0000FF"/>
        <rFont val="ＭＳ Ｐゴシック"/>
        <family val="3"/>
        <charset val="128"/>
        <scheme val="major"/>
      </rPr>
      <t>各都道府県高等学校（芸術）文化連盟、開催県（東京都）部門委員会事務局及び各都道府県自然科学専門部理事</t>
    </r>
    <r>
      <rPr>
        <sz val="11"/>
        <rFont val="ＭＳ Ｐゴシック"/>
        <family val="3"/>
        <charset val="128"/>
        <scheme val="major"/>
      </rPr>
      <t>にそれぞれメール添付等で提出してください。</t>
    </r>
    <rPh sb="28" eb="31">
      <t>カイサイケン</t>
    </rPh>
    <rPh sb="32" eb="35">
      <t>トウキョウト</t>
    </rPh>
    <rPh sb="36" eb="44">
      <t>ブモンイインカイジムキョク</t>
    </rPh>
    <rPh sb="44" eb="45">
      <t>オヨ</t>
    </rPh>
    <rPh sb="70" eb="71">
      <t>トウ</t>
    </rPh>
    <phoneticPr fontId="2"/>
  </si>
  <si>
    <t>各都道府県高等学校（芸術）文化連盟、</t>
    <phoneticPr fontId="2"/>
  </si>
  <si>
    <t>開催県（東京都）部門委員会事務局及び</t>
    <rPh sb="0" eb="3">
      <t>カイサイケン</t>
    </rPh>
    <rPh sb="4" eb="7">
      <t>トウキョウト</t>
    </rPh>
    <rPh sb="8" eb="16">
      <t>ブモンイインカイジムキョク</t>
    </rPh>
    <rPh sb="16" eb="17">
      <t>オヨ</t>
    </rPh>
    <phoneticPr fontId="2"/>
  </si>
  <si>
    <t>東京都医学総合研究所　　　　　　　　　　</t>
  </si>
  <si>
    <t>東京都環境科学研究所　　　　　　</t>
  </si>
  <si>
    <t>海上･港湾･航空技術研究所</t>
  </si>
  <si>
    <t>理化学研究所　横浜キャンパス</t>
  </si>
  <si>
    <t>東京大学　素粒子物理国際研究センター</t>
  </si>
  <si>
    <t>東京大学　生産技術研究所</t>
  </si>
  <si>
    <t>工学院大学　新宿キャンパス</t>
  </si>
  <si>
    <t>早稲田大学　理工学術院</t>
  </si>
  <si>
    <t>東京国際工科専門職大学</t>
  </si>
  <si>
    <t>国立天文台　三鷹キャンパス</t>
  </si>
  <si>
    <t>日本科学未来館</t>
  </si>
  <si>
    <t>国立科学博物館</t>
  </si>
  <si>
    <t>気象庁</t>
  </si>
  <si>
    <t>ＴＥＰＩＡ　先端技術館</t>
  </si>
  <si>
    <t>殿町国際戦略拠点 キング スカイフロント　</t>
  </si>
  <si>
    <r>
      <t>●研究発表（物理・化学・生物・地学）で</t>
    </r>
    <r>
      <rPr>
        <b/>
        <sz val="11"/>
        <color rgb="FFFF0000"/>
        <rFont val="ＭＳ ゴシック"/>
        <family val="3"/>
        <charset val="128"/>
      </rPr>
      <t>開催県（東京都）部門事務局が用意したノートパソコン</t>
    </r>
    <r>
      <rPr>
        <sz val="11"/>
        <color theme="1"/>
        <rFont val="ＭＳ ゴシック"/>
        <family val="3"/>
        <charset val="128"/>
      </rPr>
      <t>を使用する場合は、その旨記載してください。ただし、動画再生の保障はできません。
●ポスター（パネル）発表について、特別に準備が必要なものがあれば記載してください。なお､危険物、火気、生きた動植物の持ち込みは禁止とします。電源は用意できません。
←特にない場合は　「なし」　と記入してください。</t>
    </r>
    <rPh sb="1" eb="3">
      <t>ケンキュウ</t>
    </rPh>
    <rPh sb="3" eb="5">
      <t>ハッピョウ</t>
    </rPh>
    <rPh sb="6" eb="8">
      <t>ブツリ</t>
    </rPh>
    <rPh sb="9" eb="11">
      <t>カガク</t>
    </rPh>
    <rPh sb="12" eb="14">
      <t>セイブツ</t>
    </rPh>
    <rPh sb="15" eb="17">
      <t>チガク</t>
    </rPh>
    <rPh sb="19" eb="21">
      <t>カイサイ</t>
    </rPh>
    <rPh sb="21" eb="22">
      <t>ケン</t>
    </rPh>
    <rPh sb="23" eb="26">
      <t>トウキョウト</t>
    </rPh>
    <rPh sb="27" eb="29">
      <t>ブモン</t>
    </rPh>
    <rPh sb="29" eb="32">
      <t>ジムキョク</t>
    </rPh>
    <rPh sb="33" eb="35">
      <t>ヨウイ</t>
    </rPh>
    <rPh sb="45" eb="47">
      <t>シヨウ</t>
    </rPh>
    <rPh sb="49" eb="51">
      <t>バアイ</t>
    </rPh>
    <rPh sb="55" eb="56">
      <t>ムネ</t>
    </rPh>
    <rPh sb="56" eb="58">
      <t>キサイ</t>
    </rPh>
    <rPh sb="69" eb="71">
      <t>ドウガ</t>
    </rPh>
    <rPh sb="71" eb="73">
      <t>サイセイ</t>
    </rPh>
    <rPh sb="74" eb="76">
      <t>ホショウ</t>
    </rPh>
    <rPh sb="154" eb="156">
      <t>デンゲン</t>
    </rPh>
    <rPh sb="157" eb="159">
      <t>ヨウイ</t>
    </rPh>
    <rPh sb="167" eb="168">
      <t>トク</t>
    </rPh>
    <rPh sb="171" eb="173">
      <t>バアイ</t>
    </rPh>
    <rPh sb="181" eb="183">
      <t>キニュウ</t>
    </rPh>
    <phoneticPr fontId="2"/>
  </si>
  <si>
    <r>
      <t>発表者巡検研修への参加は</t>
    </r>
    <r>
      <rPr>
        <sz val="20"/>
        <color theme="1"/>
        <rFont val="ＭＳ ゴシック"/>
        <family val="3"/>
        <charset val="128"/>
      </rPr>
      <t>任意</t>
    </r>
    <r>
      <rPr>
        <sz val="11"/>
        <color theme="1"/>
        <rFont val="ＭＳ ゴシック"/>
        <family val="3"/>
        <charset val="128"/>
      </rPr>
      <t xml:space="preserve">です。参加する場合は、「有」を選択してください。
引率者については､巡検研修交通費等として１人当たり1,000円を事前徴収します。
</t>
    </r>
    <rPh sb="0" eb="3">
      <t>ハッピョウシャ</t>
    </rPh>
    <rPh sb="3" eb="5">
      <t>ジュンケン</t>
    </rPh>
    <rPh sb="12" eb="14">
      <t>ニンイ</t>
    </rPh>
    <rPh sb="17" eb="19">
      <t>サンカ</t>
    </rPh>
    <rPh sb="21" eb="23">
      <t>バアイ</t>
    </rPh>
    <rPh sb="29" eb="31">
      <t>センタク</t>
    </rPh>
    <rPh sb="42" eb="43">
      <t>シャ</t>
    </rPh>
    <phoneticPr fontId="2"/>
  </si>
  <si>
    <t>自然科学部門への参加者として、以上のとおり報告します。</t>
    <rPh sb="0" eb="2">
      <t>シゼン</t>
    </rPh>
    <rPh sb="2" eb="4">
      <t>カガク</t>
    </rPh>
    <rPh sb="4" eb="6">
      <t>ブモン</t>
    </rPh>
    <rPh sb="10" eb="11">
      <t>モノ</t>
    </rPh>
    <rPh sb="15" eb="17">
      <t>イジョウ</t>
    </rPh>
    <rPh sb="21" eb="23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</si>
</sst>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0.0"/>
  </numFmts>
  <fonts count="6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20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</font>
    <font>
      <b/>
      <sz val="14"/>
      <color rgb="FF0000FF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4"/>
      <color rgb="FF0000FF"/>
      <name val="ＭＳ Ｐゴシック"/>
      <family val="3"/>
      <charset val="128"/>
      <scheme val="major"/>
    </font>
    <font>
      <sz val="14"/>
      <color rgb="FF0000FF"/>
      <name val="ＭＳ 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rgb="FF0000FF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008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sz val="20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4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" fillId="0" borderId="16" xfId="0" applyFont="1" applyFill="1" applyBorder="1" applyAlignment="1">
      <alignment vertical="center" wrapText="1"/>
    </xf>
    <xf numFmtId="0" fontId="0" fillId="0" borderId="17" xfId="0" applyBorder="1">
      <alignment vertical="center"/>
    </xf>
    <xf numFmtId="0" fontId="1" fillId="0" borderId="18" xfId="0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1" fillId="0" borderId="1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0" fillId="4" borderId="0" xfId="0" applyFill="1" applyBorder="1" applyAlignment="1">
      <alignment vertical="center"/>
    </xf>
    <xf numFmtId="0" fontId="8" fillId="4" borderId="15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vertical="center"/>
    </xf>
    <xf numFmtId="0" fontId="0" fillId="4" borderId="37" xfId="0" applyFill="1" applyBorder="1">
      <alignment vertical="center"/>
    </xf>
    <xf numFmtId="0" fontId="0" fillId="4" borderId="14" xfId="0" applyFill="1" applyBorder="1">
      <alignment vertical="center"/>
    </xf>
    <xf numFmtId="0" fontId="8" fillId="4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left" vertical="center"/>
    </xf>
    <xf numFmtId="0" fontId="0" fillId="4" borderId="30" xfId="0" applyFill="1" applyBorder="1">
      <alignment vertical="center"/>
    </xf>
    <xf numFmtId="0" fontId="8" fillId="0" borderId="0" xfId="0" applyFont="1" applyAlignment="1">
      <alignment horizontal="center" vertical="center"/>
    </xf>
    <xf numFmtId="176" fontId="18" fillId="0" borderId="0" xfId="0" applyNumberFormat="1" applyFont="1" applyFill="1" applyBorder="1" applyAlignment="1" applyProtection="1">
      <alignment vertical="center" justifyLastLine="1"/>
      <protection locked="0"/>
    </xf>
    <xf numFmtId="176" fontId="18" fillId="0" borderId="15" xfId="0" applyNumberFormat="1" applyFont="1" applyFill="1" applyBorder="1" applyAlignment="1" applyProtection="1">
      <alignment vertical="center" justifyLastLine="1"/>
      <protection locked="0"/>
    </xf>
    <xf numFmtId="0" fontId="8" fillId="2" borderId="49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>
      <alignment vertical="center"/>
    </xf>
    <xf numFmtId="0" fontId="0" fillId="5" borderId="0" xfId="0" applyFill="1">
      <alignment vertical="center"/>
    </xf>
    <xf numFmtId="0" fontId="22" fillId="5" borderId="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38" fontId="0" fillId="5" borderId="0" xfId="0" applyNumberFormat="1" applyFill="1">
      <alignment vertical="center"/>
    </xf>
    <xf numFmtId="6" fontId="0" fillId="5" borderId="0" xfId="0" applyNumberFormat="1" applyFill="1">
      <alignment vertical="center"/>
    </xf>
    <xf numFmtId="0" fontId="0" fillId="5" borderId="0" xfId="0" applyFill="1" applyBorder="1" applyAlignment="1">
      <alignment vertical="center"/>
    </xf>
    <xf numFmtId="176" fontId="36" fillId="5" borderId="0" xfId="0" applyNumberFormat="1" applyFont="1" applyFill="1" applyBorder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23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 vertical="center"/>
    </xf>
    <xf numFmtId="0" fontId="38" fillId="5" borderId="0" xfId="0" applyFont="1" applyFill="1">
      <alignment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6" fontId="29" fillId="3" borderId="1" xfId="1" applyNumberFormat="1" applyFont="1" applyFill="1" applyBorder="1" applyAlignment="1">
      <alignment vertical="center" shrinkToFit="1"/>
    </xf>
    <xf numFmtId="6" fontId="29" fillId="0" borderId="31" xfId="1" applyNumberFormat="1" applyFont="1" applyFill="1" applyBorder="1" applyAlignment="1">
      <alignment vertical="center" shrinkToFit="1"/>
    </xf>
    <xf numFmtId="6" fontId="29" fillId="0" borderId="40" xfId="1" applyNumberFormat="1" applyFont="1" applyFill="1" applyBorder="1" applyAlignment="1">
      <alignment vertical="center" shrinkToFit="1"/>
    </xf>
    <xf numFmtId="0" fontId="19" fillId="0" borderId="0" xfId="0" applyFont="1">
      <alignment vertical="center"/>
    </xf>
    <xf numFmtId="177" fontId="0" fillId="5" borderId="0" xfId="0" applyNumberFormat="1" applyFill="1">
      <alignment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0" fillId="8" borderId="0" xfId="0" applyFont="1" applyFill="1" applyAlignment="1">
      <alignment vertical="center"/>
    </xf>
    <xf numFmtId="0" fontId="0" fillId="7" borderId="0" xfId="0" applyFill="1">
      <alignment vertical="center"/>
    </xf>
    <xf numFmtId="0" fontId="41" fillId="7" borderId="0" xfId="0" applyFont="1" applyFill="1" applyBorder="1" applyAlignment="1">
      <alignment vertical="center" wrapText="1"/>
    </xf>
    <xf numFmtId="0" fontId="0" fillId="7" borderId="0" xfId="0" applyFill="1" applyBorder="1">
      <alignment vertical="center"/>
    </xf>
    <xf numFmtId="0" fontId="0" fillId="7" borderId="0" xfId="0" applyFill="1" applyBorder="1" applyAlignment="1">
      <alignment horizontal="center" vertical="center"/>
    </xf>
    <xf numFmtId="0" fontId="37" fillId="7" borderId="0" xfId="0" applyFont="1" applyFill="1" applyBorder="1">
      <alignment vertical="center"/>
    </xf>
    <xf numFmtId="0" fontId="18" fillId="7" borderId="0" xfId="0" applyFont="1" applyFill="1">
      <alignment vertical="center"/>
    </xf>
    <xf numFmtId="0" fontId="24" fillId="7" borderId="33" xfId="0" applyFont="1" applyFill="1" applyBorder="1" applyAlignment="1">
      <alignment vertical="center" wrapText="1"/>
    </xf>
    <xf numFmtId="0" fontId="24" fillId="7" borderId="0" xfId="0" applyFont="1" applyFill="1" applyBorder="1" applyAlignment="1">
      <alignment vertical="center" wrapText="1"/>
    </xf>
    <xf numFmtId="0" fontId="48" fillId="7" borderId="0" xfId="0" applyNumberFormat="1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27" fillId="0" borderId="0" xfId="0" applyFont="1">
      <alignment vertical="center"/>
    </xf>
    <xf numFmtId="0" fontId="60" fillId="0" borderId="0" xfId="0" applyFont="1">
      <alignment vertical="center"/>
    </xf>
    <xf numFmtId="0" fontId="3" fillId="0" borderId="41" xfId="0" applyFont="1" applyFill="1" applyBorder="1" applyAlignment="1">
      <alignment horizontal="center" vertical="center" shrinkToFit="1"/>
    </xf>
    <xf numFmtId="0" fontId="55" fillId="7" borderId="33" xfId="0" applyFont="1" applyFill="1" applyBorder="1" applyAlignment="1">
      <alignment vertical="top" wrapText="1"/>
    </xf>
    <xf numFmtId="0" fontId="55" fillId="7" borderId="0" xfId="0" applyFont="1" applyFill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0" xfId="0" applyFont="1" applyBorder="1" applyAlignment="1">
      <alignment horizontal="left" vertical="top"/>
    </xf>
    <xf numFmtId="0" fontId="26" fillId="0" borderId="21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8" fillId="2" borderId="50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40" fillId="7" borderId="0" xfId="0" applyFont="1" applyFill="1" applyBorder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8" fillId="2" borderId="42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shrinkToFit="1"/>
    </xf>
    <xf numFmtId="0" fontId="0" fillId="7" borderId="0" xfId="0" applyFill="1" applyBorder="1" applyAlignment="1">
      <alignment horizontal="left" vertical="center" shrinkToFit="1"/>
    </xf>
    <xf numFmtId="0" fontId="0" fillId="7" borderId="0" xfId="0" applyFill="1" applyAlignment="1">
      <alignment horizontal="center" vertical="center" shrinkToFit="1"/>
    </xf>
    <xf numFmtId="0" fontId="13" fillId="9" borderId="20" xfId="0" applyFont="1" applyFill="1" applyBorder="1" applyAlignment="1">
      <alignment vertical="center" wrapText="1"/>
    </xf>
    <xf numFmtId="0" fontId="13" fillId="9" borderId="14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40" fillId="7" borderId="0" xfId="0" applyFont="1" applyFill="1" applyBorder="1" applyAlignment="1">
      <alignment horizontal="left" vertical="top" wrapText="1" inden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left" vertical="top" wrapText="1" indent="1"/>
    </xf>
    <xf numFmtId="0" fontId="19" fillId="4" borderId="0" xfId="0" applyFont="1" applyFill="1" applyBorder="1" applyAlignment="1">
      <alignment vertical="center"/>
    </xf>
    <xf numFmtId="176" fontId="18" fillId="4" borderId="0" xfId="0" applyNumberFormat="1" applyFont="1" applyFill="1" applyBorder="1" applyAlignment="1" applyProtection="1">
      <alignment vertical="center" justifyLastLine="1"/>
      <protection locked="0"/>
    </xf>
    <xf numFmtId="176" fontId="18" fillId="4" borderId="15" xfId="0" applyNumberFormat="1" applyFont="1" applyFill="1" applyBorder="1" applyAlignment="1" applyProtection="1">
      <alignment vertical="center" justifyLastLine="1"/>
      <protection locked="0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64" fillId="8" borderId="0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 applyProtection="1">
      <alignment horizontal="center" vertical="center" shrinkToFit="1"/>
      <protection locked="0"/>
    </xf>
    <xf numFmtId="0" fontId="29" fillId="0" borderId="46" xfId="0" applyFont="1" applyFill="1" applyBorder="1" applyAlignment="1" applyProtection="1">
      <alignment horizontal="center" vertical="center" shrinkToFit="1"/>
      <protection locked="0"/>
    </xf>
    <xf numFmtId="0" fontId="29" fillId="0" borderId="47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36" fillId="7" borderId="33" xfId="0" applyFont="1" applyFill="1" applyBorder="1" applyAlignment="1">
      <alignment horizontal="left" vertical="center" indent="1"/>
    </xf>
    <xf numFmtId="0" fontId="36" fillId="7" borderId="0" xfId="0" applyFont="1" applyFill="1" applyAlignment="1">
      <alignment horizontal="left" vertical="center" indent="1"/>
    </xf>
    <xf numFmtId="0" fontId="45" fillId="7" borderId="0" xfId="0" applyFont="1" applyFill="1" applyBorder="1" applyAlignment="1">
      <alignment horizontal="left" vertical="center" wrapText="1" indent="1"/>
    </xf>
    <xf numFmtId="0" fontId="18" fillId="7" borderId="33" xfId="0" applyFont="1" applyFill="1" applyBorder="1" applyAlignment="1">
      <alignment horizontal="left" vertical="center" indent="1"/>
    </xf>
    <xf numFmtId="0" fontId="18" fillId="7" borderId="0" xfId="0" applyFont="1" applyFill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17" fillId="0" borderId="33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Fill="1" applyBorder="1" applyAlignment="1" applyProtection="1">
      <alignment horizontal="center" vertical="center" shrinkToFit="1"/>
      <protection locked="0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 applyProtection="1">
      <alignment horizontal="center" vertical="center" shrinkToFit="1"/>
      <protection locked="0"/>
    </xf>
    <xf numFmtId="0" fontId="27" fillId="0" borderId="27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 shrinkToFit="1"/>
      <protection locked="0"/>
    </xf>
    <xf numFmtId="0" fontId="29" fillId="0" borderId="50" xfId="0" applyFont="1" applyFill="1" applyBorder="1" applyAlignment="1" applyProtection="1">
      <alignment horizontal="center" vertical="center" shrinkToFit="1"/>
      <protection locked="0"/>
    </xf>
    <xf numFmtId="0" fontId="29" fillId="0" borderId="51" xfId="0" applyFont="1" applyFill="1" applyBorder="1" applyAlignment="1" applyProtection="1">
      <alignment horizontal="center" vertical="center" shrinkToFit="1"/>
      <protection locked="0"/>
    </xf>
    <xf numFmtId="0" fontId="29" fillId="0" borderId="5" xfId="0" applyFont="1" applyFill="1" applyBorder="1" applyAlignment="1" applyProtection="1">
      <alignment horizontal="center" vertical="center" shrinkToFit="1"/>
      <protection locked="0"/>
    </xf>
    <xf numFmtId="0" fontId="29" fillId="0" borderId="42" xfId="0" applyFont="1" applyFill="1" applyBorder="1" applyAlignment="1" applyProtection="1">
      <alignment horizontal="center" vertical="center" shrinkToFit="1"/>
      <protection locked="0"/>
    </xf>
    <xf numFmtId="0" fontId="29" fillId="0" borderId="44" xfId="0" applyFont="1" applyFill="1" applyBorder="1" applyAlignment="1" applyProtection="1">
      <alignment horizontal="center" vertical="center" shrinkToFit="1"/>
      <protection locked="0"/>
    </xf>
    <xf numFmtId="0" fontId="17" fillId="4" borderId="33" xfId="0" applyFont="1" applyFill="1" applyBorder="1" applyAlignment="1" applyProtection="1">
      <alignment horizontal="center" vertical="center" shrinkToFit="1"/>
    </xf>
    <xf numFmtId="0" fontId="17" fillId="4" borderId="0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27" fillId="6" borderId="29" xfId="0" applyFont="1" applyFill="1" applyBorder="1" applyAlignment="1" applyProtection="1">
      <alignment horizontal="center" vertical="center" shrinkToFit="1"/>
      <protection locked="0"/>
    </xf>
    <xf numFmtId="0" fontId="27" fillId="6" borderId="2" xfId="0" applyFont="1" applyFill="1" applyBorder="1" applyAlignment="1" applyProtection="1">
      <alignment horizontal="center" vertical="center" shrinkToFit="1"/>
      <protection locked="0"/>
    </xf>
    <xf numFmtId="0" fontId="27" fillId="6" borderId="20" xfId="0" applyFont="1" applyFill="1" applyBorder="1" applyAlignment="1" applyProtection="1">
      <alignment horizontal="center" vertical="center" shrinkToFit="1"/>
      <protection locked="0"/>
    </xf>
    <xf numFmtId="0" fontId="27" fillId="6" borderId="30" xfId="0" applyFont="1" applyFill="1" applyBorder="1" applyAlignment="1" applyProtection="1">
      <alignment horizontal="center" vertical="center" shrinkToFit="1"/>
      <protection locked="0"/>
    </xf>
    <xf numFmtId="0" fontId="27" fillId="6" borderId="37" xfId="0" applyFont="1" applyFill="1" applyBorder="1" applyAlignment="1" applyProtection="1">
      <alignment horizontal="center" vertical="center" shrinkToFit="1"/>
      <protection locked="0"/>
    </xf>
    <xf numFmtId="0" fontId="27" fillId="6" borderId="1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4" fillId="8" borderId="0" xfId="0" applyFont="1" applyFill="1" applyAlignment="1">
      <alignment horizontal="left" vertical="center" shrinkToFit="1"/>
    </xf>
    <xf numFmtId="0" fontId="64" fillId="8" borderId="0" xfId="0" applyFont="1" applyFill="1" applyBorder="1" applyAlignment="1">
      <alignment horizontal="left" vertical="center"/>
    </xf>
    <xf numFmtId="0" fontId="39" fillId="8" borderId="0" xfId="0" applyFont="1" applyFill="1" applyAlignment="1">
      <alignment horizontal="center" vertical="center" shrinkToFit="1"/>
    </xf>
    <xf numFmtId="0" fontId="39" fillId="8" borderId="0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 applyProtection="1">
      <alignment horizontal="center" vertical="center" shrinkToFit="1"/>
      <protection locked="0"/>
    </xf>
    <xf numFmtId="0" fontId="19" fillId="0" borderId="28" xfId="0" applyFont="1" applyFill="1" applyBorder="1" applyAlignment="1" applyProtection="1">
      <alignment horizontal="center" vertical="center" shrinkToFit="1"/>
      <protection locked="0"/>
    </xf>
    <xf numFmtId="0" fontId="19" fillId="0" borderId="25" xfId="0" applyFont="1" applyFill="1" applyBorder="1" applyAlignment="1" applyProtection="1">
      <alignment horizontal="center" vertical="center" shrinkToFit="1"/>
      <protection locked="0"/>
    </xf>
    <xf numFmtId="0" fontId="17" fillId="0" borderId="24" xfId="0" applyFont="1" applyFill="1" applyBorder="1" applyAlignment="1" applyProtection="1">
      <alignment horizontal="left" vertical="center" shrinkToFit="1"/>
      <protection locked="0"/>
    </xf>
    <xf numFmtId="0" fontId="17" fillId="0" borderId="28" xfId="0" applyFont="1" applyFill="1" applyBorder="1" applyAlignment="1" applyProtection="1">
      <alignment horizontal="left" vertical="center" shrinkToFit="1"/>
      <protection locked="0"/>
    </xf>
    <xf numFmtId="0" fontId="17" fillId="0" borderId="25" xfId="0" applyFont="1" applyFill="1" applyBorder="1" applyAlignment="1" applyProtection="1">
      <alignment horizontal="left" vertical="center" shrinkToFit="1"/>
      <protection locked="0"/>
    </xf>
    <xf numFmtId="0" fontId="2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21" xfId="0" applyFont="1" applyFill="1" applyBorder="1" applyAlignment="1" applyProtection="1">
      <alignment horizontal="center" vertical="center" shrinkToFit="1"/>
    </xf>
    <xf numFmtId="0" fontId="0" fillId="0" borderId="0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49" fontId="18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49" xfId="0" applyFont="1" applyFill="1" applyBorder="1" applyAlignment="1" applyProtection="1">
      <alignment horizontal="center" vertical="center" shrinkToFit="1"/>
      <protection locked="0"/>
    </xf>
    <xf numFmtId="0" fontId="26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>
      <alignment horizontal="center" vertical="center" shrinkToFit="1"/>
    </xf>
    <xf numFmtId="0" fontId="29" fillId="0" borderId="31" xfId="0" applyFont="1" applyFill="1" applyBorder="1" applyAlignment="1" applyProtection="1">
      <alignment horizontal="center" vertical="center" shrinkToFit="1"/>
      <protection locked="0"/>
    </xf>
    <xf numFmtId="0" fontId="29" fillId="0" borderId="32" xfId="0" applyFont="1" applyFill="1" applyBorder="1" applyAlignment="1" applyProtection="1">
      <alignment horizontal="center" vertical="center" shrinkToFit="1"/>
      <protection locked="0"/>
    </xf>
    <xf numFmtId="0" fontId="29" fillId="0" borderId="1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>
      <alignment horizontal="center" vertical="center" shrinkToFit="1"/>
    </xf>
    <xf numFmtId="0" fontId="29" fillId="0" borderId="34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27" fillId="0" borderId="41" xfId="0" applyFont="1" applyFill="1" applyBorder="1" applyAlignment="1" applyProtection="1">
      <alignment horizontal="center" vertical="center" shrinkToFit="1"/>
      <protection locked="0"/>
    </xf>
    <xf numFmtId="0" fontId="27" fillId="0" borderId="48" xfId="0" applyFont="1" applyFill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Fill="1" applyBorder="1" applyAlignment="1" applyProtection="1">
      <alignment horizontal="right" vertical="center" justifyLastLine="1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41" fillId="7" borderId="0" xfId="0" applyFont="1" applyFill="1" applyBorder="1" applyAlignment="1">
      <alignment horizontal="left" vertical="center" wrapText="1" indent="1"/>
    </xf>
    <xf numFmtId="0" fontId="41" fillId="7" borderId="0" xfId="0" applyFont="1" applyFill="1" applyBorder="1" applyAlignment="1">
      <alignment horizontal="left" vertical="center" indent="1"/>
    </xf>
    <xf numFmtId="0" fontId="40" fillId="7" borderId="0" xfId="0" applyFont="1" applyFill="1" applyBorder="1" applyAlignment="1">
      <alignment horizontal="left" vertical="center" wrapText="1" indent="1"/>
    </xf>
    <xf numFmtId="176" fontId="40" fillId="7" borderId="0" xfId="0" applyNumberFormat="1" applyFont="1" applyFill="1" applyBorder="1" applyAlignment="1">
      <alignment horizontal="left" vertical="top" wrapText="1" indent="1"/>
    </xf>
    <xf numFmtId="176" fontId="40" fillId="7" borderId="0" xfId="0" applyNumberFormat="1" applyFont="1" applyFill="1" applyBorder="1" applyAlignment="1">
      <alignment horizontal="left" vertical="center" wrapText="1" indent="1"/>
    </xf>
    <xf numFmtId="0" fontId="52" fillId="7" borderId="0" xfId="0" applyFont="1" applyFill="1" applyBorder="1" applyAlignment="1">
      <alignment horizontal="left" vertical="top" wrapText="1" indent="1"/>
    </xf>
    <xf numFmtId="0" fontId="35" fillId="7" borderId="0" xfId="0" applyFont="1" applyFill="1" applyBorder="1" applyAlignment="1">
      <alignment horizontal="left" vertical="center" wrapText="1" inden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 applyProtection="1">
      <alignment horizontal="center" vertical="center" shrinkToFit="1"/>
      <protection locked="0"/>
    </xf>
    <xf numFmtId="0" fontId="27" fillId="0" borderId="53" xfId="0" applyFont="1" applyFill="1" applyBorder="1" applyAlignment="1" applyProtection="1">
      <alignment horizontal="center" vertical="center" shrinkToFit="1"/>
      <protection locked="0"/>
    </xf>
    <xf numFmtId="0" fontId="27" fillId="0" borderId="43" xfId="0" applyFont="1" applyFill="1" applyBorder="1" applyAlignment="1" applyProtection="1">
      <alignment horizontal="center" vertical="center" shrinkToFit="1"/>
      <protection locked="0"/>
    </xf>
    <xf numFmtId="0" fontId="53" fillId="7" borderId="33" xfId="0" applyFont="1" applyFill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33" xfId="0" applyBorder="1" applyAlignment="1">
      <alignment horizontal="left" vertical="top" wrapText="1" indent="1"/>
    </xf>
    <xf numFmtId="0" fontId="54" fillId="7" borderId="33" xfId="0" applyFont="1" applyFill="1" applyBorder="1" applyAlignment="1">
      <alignment horizontal="left" vertical="top" wrapText="1" indent="1"/>
    </xf>
    <xf numFmtId="0" fontId="19" fillId="0" borderId="0" xfId="0" applyFont="1" applyAlignment="1">
      <alignment horizontal="left" vertical="top" wrapText="1" indent="1"/>
    </xf>
    <xf numFmtId="0" fontId="19" fillId="0" borderId="33" xfId="0" applyFont="1" applyBorder="1" applyAlignment="1">
      <alignment horizontal="left" vertical="top" wrapText="1" indent="1"/>
    </xf>
    <xf numFmtId="0" fontId="40" fillId="7" borderId="0" xfId="0" applyFont="1" applyFill="1" applyBorder="1" applyAlignment="1">
      <alignment horizontal="left" vertical="top" wrapText="1" indent="1"/>
    </xf>
    <xf numFmtId="0" fontId="40" fillId="7" borderId="33" xfId="0" applyFont="1" applyFill="1" applyBorder="1" applyAlignment="1">
      <alignment horizontal="left" vertical="top" wrapText="1"/>
    </xf>
    <xf numFmtId="0" fontId="40" fillId="7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17" fillId="0" borderId="3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shrinkToFit="1"/>
    </xf>
    <xf numFmtId="0" fontId="8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right" vertical="top"/>
    </xf>
    <xf numFmtId="0" fontId="4" fillId="0" borderId="24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left" vertical="top" wrapText="1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 applyProtection="1">
      <alignment horizontal="center" vertical="center" shrinkToFit="1"/>
      <protection locked="0"/>
    </xf>
    <xf numFmtId="0" fontId="28" fillId="0" borderId="27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 applyProtection="1">
      <alignment horizontal="center" vertical="center" shrinkToFit="1"/>
      <protection locked="0"/>
    </xf>
    <xf numFmtId="0" fontId="29" fillId="0" borderId="31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shrinkToFit="1"/>
    </xf>
    <xf numFmtId="0" fontId="45" fillId="7" borderId="33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left" vertical="center"/>
    </xf>
    <xf numFmtId="0" fontId="55" fillId="7" borderId="33" xfId="0" applyFont="1" applyFill="1" applyBorder="1" applyAlignment="1">
      <alignment horizontal="left" vertical="center" wrapText="1"/>
    </xf>
    <xf numFmtId="0" fontId="55" fillId="7" borderId="0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center" shrinkToFit="1"/>
    </xf>
    <xf numFmtId="0" fontId="0" fillId="7" borderId="33" xfId="0" applyFont="1" applyFill="1" applyBorder="1" applyAlignment="1">
      <alignment horizontal="left" vertical="center" indent="1"/>
    </xf>
    <xf numFmtId="0" fontId="0" fillId="7" borderId="0" xfId="0" applyFont="1" applyFill="1" applyBorder="1" applyAlignment="1">
      <alignment horizontal="left" vertical="center" indent="1"/>
    </xf>
    <xf numFmtId="0" fontId="41" fillId="7" borderId="0" xfId="0" applyNumberFormat="1" applyFont="1" applyFill="1" applyBorder="1" applyAlignment="1">
      <alignment horizontal="left" vertical="center" wrapText="1" indent="1"/>
    </xf>
    <xf numFmtId="0" fontId="27" fillId="0" borderId="26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26" fillId="0" borderId="24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 applyProtection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34" fillId="7" borderId="33" xfId="0" applyFont="1" applyFill="1" applyBorder="1" applyAlignment="1">
      <alignment horizontal="left" vertical="center" wrapText="1"/>
    </xf>
    <xf numFmtId="0" fontId="34" fillId="7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48" fillId="7" borderId="0" xfId="0" applyNumberFormat="1" applyFont="1" applyFill="1" applyBorder="1" applyAlignment="1">
      <alignment horizontal="left" vertical="center" wrapText="1" indent="1"/>
    </xf>
    <xf numFmtId="0" fontId="32" fillId="0" borderId="49" xfId="0" applyFont="1" applyFill="1" applyBorder="1" applyAlignment="1">
      <alignment vertical="center" shrinkToFit="1"/>
    </xf>
    <xf numFmtId="0" fontId="7" fillId="0" borderId="28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Alignment="1" applyProtection="1">
      <alignment horizontal="left" vertical="center" wrapText="1"/>
      <protection locked="0"/>
    </xf>
    <xf numFmtId="38" fontId="29" fillId="0" borderId="30" xfId="0" applyNumberFormat="1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shrinkToFit="1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38" fontId="29" fillId="0" borderId="31" xfId="0" applyNumberFormat="1" applyFont="1" applyBorder="1" applyAlignment="1">
      <alignment horizontal="center" vertical="center" wrapText="1"/>
    </xf>
    <xf numFmtId="38" fontId="29" fillId="0" borderId="1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5" fillId="7" borderId="33" xfId="0" applyFont="1" applyFill="1" applyBorder="1" applyAlignment="1">
      <alignment horizontal="left" vertical="center" wrapText="1" indent="1"/>
    </xf>
    <xf numFmtId="0" fontId="55" fillId="7" borderId="0" xfId="0" applyFont="1" applyFill="1" applyBorder="1" applyAlignment="1">
      <alignment horizontal="left" vertical="center" wrapText="1" indent="1"/>
    </xf>
    <xf numFmtId="0" fontId="0" fillId="7" borderId="33" xfId="0" applyFont="1" applyFill="1" applyBorder="1" applyAlignment="1">
      <alignment horizontal="left" vertical="center" wrapText="1" indent="1"/>
    </xf>
    <xf numFmtId="0" fontId="0" fillId="7" borderId="0" xfId="0" applyFont="1" applyFill="1" applyBorder="1" applyAlignment="1">
      <alignment horizontal="left" vertical="center" wrapText="1" indent="1"/>
    </xf>
    <xf numFmtId="0" fontId="24" fillId="7" borderId="33" xfId="0" applyFont="1" applyFill="1" applyBorder="1" applyAlignment="1">
      <alignment horizontal="left" vertical="center" wrapText="1" indent="1"/>
    </xf>
    <xf numFmtId="0" fontId="24" fillId="7" borderId="0" xfId="0" applyFont="1" applyFill="1" applyBorder="1" applyAlignment="1">
      <alignment horizontal="left" vertical="center" wrapText="1" indent="1"/>
    </xf>
    <xf numFmtId="0" fontId="40" fillId="7" borderId="33" xfId="0" applyFont="1" applyFill="1" applyBorder="1" applyAlignment="1">
      <alignment horizontal="left" vertical="top" wrapText="1" indent="1"/>
    </xf>
    <xf numFmtId="0" fontId="55" fillId="7" borderId="0" xfId="0" applyFont="1" applyFill="1" applyBorder="1" applyAlignment="1" applyProtection="1">
      <alignment horizontal="left" vertical="top" wrapText="1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32" fillId="0" borderId="18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shrinkToFit="1"/>
    </xf>
    <xf numFmtId="49" fontId="18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shrinkToFit="1"/>
    </xf>
    <xf numFmtId="0" fontId="32" fillId="0" borderId="40" xfId="0" applyFont="1" applyFill="1" applyBorder="1" applyAlignment="1">
      <alignment vertical="center" shrinkToFit="1"/>
    </xf>
    <xf numFmtId="0" fontId="32" fillId="0" borderId="34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shrinkToFit="1"/>
    </xf>
    <xf numFmtId="0" fontId="32" fillId="0" borderId="55" xfId="0" applyFont="1" applyFill="1" applyBorder="1" applyAlignment="1">
      <alignment vertical="center" shrinkToFit="1"/>
    </xf>
    <xf numFmtId="0" fontId="32" fillId="0" borderId="51" xfId="0" applyFont="1" applyFill="1" applyBorder="1" applyAlignment="1">
      <alignment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6" fillId="0" borderId="30" xfId="0" applyFont="1" applyFill="1" applyBorder="1" applyAlignment="1">
      <alignment horizontal="center" vertical="center" shrinkToFit="1"/>
    </xf>
    <xf numFmtId="0" fontId="26" fillId="0" borderId="37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shrinkToFit="1"/>
    </xf>
    <xf numFmtId="0" fontId="13" fillId="6" borderId="2" xfId="0" applyFont="1" applyFill="1" applyBorder="1" applyAlignment="1">
      <alignment horizontal="center" vertical="center" shrinkToFit="1"/>
    </xf>
    <xf numFmtId="0" fontId="13" fillId="6" borderId="20" xfId="0" applyFont="1" applyFill="1" applyBorder="1" applyAlignment="1">
      <alignment horizontal="center" vertical="center" shrinkToFit="1"/>
    </xf>
    <xf numFmtId="0" fontId="13" fillId="6" borderId="30" xfId="0" applyFont="1" applyFill="1" applyBorder="1" applyAlignment="1">
      <alignment horizontal="center" vertical="center" shrinkToFit="1"/>
    </xf>
    <xf numFmtId="0" fontId="13" fillId="6" borderId="37" xfId="0" applyFont="1" applyFill="1" applyBorder="1" applyAlignment="1">
      <alignment horizontal="center" vertical="center" shrinkToFit="1"/>
    </xf>
    <xf numFmtId="0" fontId="13" fillId="6" borderId="14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63" fillId="0" borderId="36" xfId="0" applyFont="1" applyFill="1" applyBorder="1" applyAlignment="1">
      <alignment horizontal="center" vertical="center" shrinkToFit="1"/>
    </xf>
    <xf numFmtId="0" fontId="27" fillId="0" borderId="20" xfId="0" applyFont="1" applyFill="1" applyBorder="1" applyAlignment="1" applyProtection="1">
      <alignment horizontal="center" vertical="center" shrinkToFit="1"/>
      <protection locked="0"/>
    </xf>
    <xf numFmtId="0" fontId="27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shrinkToFit="1"/>
    </xf>
    <xf numFmtId="0" fontId="31" fillId="2" borderId="28" xfId="0" applyFont="1" applyFill="1" applyBorder="1" applyAlignment="1">
      <alignment horizontal="center" vertical="center" shrinkToFi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32" fillId="0" borderId="54" xfId="0" applyFont="1" applyFill="1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shrinkToFit="1"/>
    </xf>
    <xf numFmtId="0" fontId="19" fillId="0" borderId="45" xfId="0" applyFont="1" applyFill="1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0" fontId="17" fillId="0" borderId="3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64" fillId="8" borderId="0" xfId="0" applyFont="1" applyFill="1" applyAlignment="1">
      <alignment horizontal="left" vertical="center"/>
    </xf>
    <xf numFmtId="0" fontId="26" fillId="0" borderId="21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8" fillId="0" borderId="26" xfId="0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17" fillId="0" borderId="32" xfId="0" applyFont="1" applyFill="1" applyBorder="1" applyAlignment="1" applyProtection="1">
      <alignment horizontal="center" vertical="center" wrapText="1"/>
      <protection locked="0"/>
    </xf>
    <xf numFmtId="0" fontId="55" fillId="7" borderId="33" xfId="0" applyFont="1" applyFill="1" applyBorder="1" applyAlignment="1" applyProtection="1">
      <alignment horizontal="left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76"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color rgb="FFFFCCCC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indexed="44"/>
      </font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808080"/>
      <color rgb="FFCCFFCC"/>
      <color rgb="FFFFFF99"/>
      <color rgb="FFFFFF00"/>
      <color rgb="FF008000"/>
      <color rgb="FF66FFFF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calcChain" Target="calcChain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H174"/>
  <sheetViews>
    <sheetView tabSelected="1" zoomScale="70" zoomScaleNormal="70" zoomScaleSheetLayoutView="80" workbookViewId="0">
      <selection activeCell="G6" sqref="G6:I6"/>
    </sheetView>
  </sheetViews>
  <sheetFormatPr defaultColWidth="8.88671875" defaultRowHeight="13.2" x14ac:dyDescent="0.2"/>
  <cols>
    <col min="1" max="1" width="15.88671875" customWidth="1"/>
    <col min="2" max="4" width="7.109375" customWidth="1"/>
    <col min="5" max="6" width="3.33203125" customWidth="1"/>
    <col min="7" max="7" width="3.21875" customWidth="1"/>
    <col min="8" max="9" width="2.77734375" customWidth="1"/>
    <col min="10" max="10" width="5.33203125" customWidth="1"/>
    <col min="11" max="12" width="3.6640625" customWidth="1"/>
    <col min="13" max="17" width="4.21875" customWidth="1"/>
    <col min="18" max="18" width="3" customWidth="1"/>
    <col min="19" max="19" width="53.88671875" customWidth="1"/>
    <col min="20" max="20" width="13" customWidth="1"/>
  </cols>
  <sheetData>
    <row r="1" spans="1:34" ht="21.75" customHeight="1" x14ac:dyDescent="0.2">
      <c r="A1" s="199" t="s">
        <v>
309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86"/>
      <c r="T1" s="86"/>
      <c r="U1" s="86"/>
      <c r="V1" s="86"/>
      <c r="W1" s="86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8.75" customHeight="1" x14ac:dyDescent="0.2">
      <c r="A2" s="200" t="s">
        <v>
332</v>
      </c>
      <c r="B2" s="200"/>
      <c r="C2" s="200"/>
      <c r="D2" s="200"/>
      <c r="E2" s="200"/>
      <c r="F2" s="200"/>
      <c r="G2" s="204" t="s">
        <v>
21</v>
      </c>
      <c r="H2" s="204"/>
      <c r="I2" s="204"/>
      <c r="J2" s="202" t="s">
        <v>
383</v>
      </c>
      <c r="K2" s="202"/>
      <c r="L2" s="202"/>
      <c r="M2" s="202"/>
      <c r="N2" s="202"/>
      <c r="O2" s="202"/>
      <c r="P2" s="202"/>
      <c r="Q2" s="202"/>
      <c r="R2" s="202"/>
      <c r="S2" s="243" t="s">
        <v>
382</v>
      </c>
      <c r="T2" s="244"/>
      <c r="U2" s="244"/>
      <c r="V2" s="244"/>
      <c r="W2" s="244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s="53" customFormat="1" ht="18.75" customHeight="1" x14ac:dyDescent="0.2">
      <c r="A3" s="200"/>
      <c r="B3" s="200"/>
      <c r="C3" s="200"/>
      <c r="D3" s="200"/>
      <c r="E3" s="200"/>
      <c r="F3" s="200"/>
      <c r="G3" s="204"/>
      <c r="H3" s="204"/>
      <c r="I3" s="204"/>
      <c r="J3" s="144" t="s">
        <v>
384</v>
      </c>
      <c r="K3" s="144"/>
      <c r="L3" s="144"/>
      <c r="M3" s="144"/>
      <c r="N3" s="144"/>
      <c r="O3" s="144"/>
      <c r="P3" s="144"/>
      <c r="Q3" s="144"/>
      <c r="R3" s="144"/>
      <c r="S3" s="243"/>
      <c r="T3" s="244"/>
      <c r="U3" s="244"/>
      <c r="V3" s="244"/>
      <c r="W3" s="244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5.75" customHeight="1" x14ac:dyDescent="0.2">
      <c r="A4" s="200"/>
      <c r="B4" s="200"/>
      <c r="C4" s="200"/>
      <c r="D4" s="200"/>
      <c r="E4" s="200"/>
      <c r="F4" s="200"/>
      <c r="G4" s="205"/>
      <c r="H4" s="205"/>
      <c r="I4" s="205"/>
      <c r="J4" s="203" t="s">
        <v>
338</v>
      </c>
      <c r="K4" s="203"/>
      <c r="L4" s="203"/>
      <c r="M4" s="203"/>
      <c r="N4" s="203"/>
      <c r="O4" s="203"/>
      <c r="P4" s="203"/>
      <c r="Q4" s="203"/>
      <c r="R4" s="203"/>
      <c r="S4" s="244"/>
      <c r="T4" s="244"/>
      <c r="U4" s="244"/>
      <c r="V4" s="244"/>
      <c r="W4" s="244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157" t="s">
        <v>
97</v>
      </c>
      <c r="B5" s="157"/>
      <c r="C5" s="157"/>
      <c r="D5" s="157"/>
      <c r="E5" s="157"/>
      <c r="F5" s="157"/>
      <c r="G5" s="158" t="s">
        <v>
261</v>
      </c>
      <c r="H5" s="158"/>
      <c r="I5" s="158"/>
      <c r="J5" s="213" t="s">
        <v>
11</v>
      </c>
      <c r="K5" s="213"/>
      <c r="L5" s="213"/>
      <c r="M5" s="213" t="s">
        <v>
12</v>
      </c>
      <c r="N5" s="213"/>
      <c r="O5" s="213"/>
      <c r="P5" s="213" t="s">
        <v>
13</v>
      </c>
      <c r="Q5" s="213"/>
      <c r="R5" s="213"/>
      <c r="S5" s="244"/>
      <c r="T5" s="244"/>
      <c r="U5" s="244"/>
      <c r="V5" s="244"/>
      <c r="W5" s="244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2">
      <c r="A6" s="157"/>
      <c r="B6" s="157"/>
      <c r="C6" s="157"/>
      <c r="D6" s="157"/>
      <c r="E6" s="157"/>
      <c r="F6" s="157"/>
      <c r="G6" s="159"/>
      <c r="H6" s="159"/>
      <c r="I6" s="159"/>
      <c r="J6" s="214" t="str">
        <f>
IFERROR(VLOOKUP($G$6,県コード!$H$4:$I$50,2,FALSE),"")</f>
        <v/>
      </c>
      <c r="K6" s="214"/>
      <c r="L6" s="214"/>
      <c r="M6" s="212"/>
      <c r="N6" s="212"/>
      <c r="O6" s="212"/>
      <c r="P6" s="212"/>
      <c r="Q6" s="212"/>
      <c r="R6" s="212"/>
      <c r="S6" s="244"/>
      <c r="T6" s="244"/>
      <c r="U6" s="244"/>
      <c r="V6" s="244"/>
      <c r="W6" s="244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7.25" customHeight="1" x14ac:dyDescent="0.2">
      <c r="A7" s="201"/>
      <c r="B7" s="201"/>
      <c r="C7" s="201"/>
      <c r="D7" s="201"/>
      <c r="E7" s="43"/>
      <c r="J7" s="29"/>
      <c r="K7" s="215" t="s">
        <v>
216</v>
      </c>
      <c r="L7" s="215"/>
      <c r="M7" s="215"/>
      <c r="N7" s="215"/>
      <c r="O7" s="215"/>
      <c r="P7" s="215"/>
      <c r="Q7" s="215"/>
      <c r="R7" s="215"/>
      <c r="S7" s="245" t="s">
        <v>
339</v>
      </c>
      <c r="T7" s="245"/>
      <c r="U7" s="245"/>
      <c r="V7" s="245"/>
      <c r="W7" s="245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9" customHeight="1" x14ac:dyDescent="0.2">
      <c r="S8" s="245"/>
      <c r="T8" s="245"/>
      <c r="U8" s="245"/>
      <c r="V8" s="245"/>
      <c r="W8" s="245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ht="16.5" customHeight="1" x14ac:dyDescent="0.2">
      <c r="A9" s="110" t="s">
        <v>
0</v>
      </c>
      <c r="B9" s="220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  <c r="S9" s="249" t="s">
        <v>
301</v>
      </c>
      <c r="T9" s="249"/>
      <c r="U9" s="249"/>
      <c r="V9" s="249"/>
      <c r="W9" s="249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ht="30" customHeight="1" x14ac:dyDescent="0.2">
      <c r="A10" s="109" t="s">
        <v>
90</v>
      </c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9"/>
      <c r="S10" s="249"/>
      <c r="T10" s="249"/>
      <c r="U10" s="249"/>
      <c r="V10" s="249"/>
      <c r="W10" s="249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ht="18.75" customHeight="1" x14ac:dyDescent="0.2">
      <c r="A11" s="111" t="s">
        <v>
100</v>
      </c>
      <c r="B11" s="206"/>
      <c r="C11" s="207"/>
      <c r="D11" s="216" t="s">
        <v>
101</v>
      </c>
      <c r="E11" s="217"/>
      <c r="F11" s="206"/>
      <c r="G11" s="207"/>
      <c r="H11" s="207"/>
      <c r="I11" s="207"/>
      <c r="J11" s="208"/>
      <c r="K11" s="218"/>
      <c r="L11" s="219"/>
      <c r="M11" s="219"/>
      <c r="N11" s="207"/>
      <c r="O11" s="207"/>
      <c r="P11" s="207"/>
      <c r="Q11" s="207"/>
      <c r="R11" s="208"/>
      <c r="S11" s="246" t="s">
        <v>
340</v>
      </c>
      <c r="T11" s="246"/>
      <c r="U11" s="246"/>
      <c r="V11" s="246"/>
      <c r="W11" s="246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30" customHeight="1" x14ac:dyDescent="0.2">
      <c r="A12" s="112" t="s">
        <v>
99</v>
      </c>
      <c r="B12" s="209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1"/>
      <c r="S12" s="246"/>
      <c r="T12" s="246"/>
      <c r="U12" s="246"/>
      <c r="V12" s="246"/>
      <c r="W12" s="246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9.5" customHeight="1" x14ac:dyDescent="0.2">
      <c r="A13" s="113" t="s">
        <v>
0</v>
      </c>
      <c r="B13" s="253"/>
      <c r="C13" s="254"/>
      <c r="D13" s="254"/>
      <c r="E13" s="254"/>
      <c r="F13" s="254"/>
      <c r="G13" s="255"/>
      <c r="H13" s="233" t="s">
        <v>
91</v>
      </c>
      <c r="I13" s="234"/>
      <c r="J13" s="234"/>
      <c r="K13" s="239"/>
      <c r="L13" s="239"/>
      <c r="M13" s="239"/>
      <c r="N13" s="239"/>
      <c r="O13" s="239"/>
      <c r="P13" s="239"/>
      <c r="Q13" s="239"/>
      <c r="R13" s="240"/>
      <c r="S13" s="247" t="s">
        <v>
302</v>
      </c>
      <c r="T13" s="247"/>
      <c r="U13" s="247"/>
      <c r="V13" s="247"/>
      <c r="W13" s="24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30" customHeight="1" x14ac:dyDescent="0.2">
      <c r="A14" s="145" t="s">
        <v>
98</v>
      </c>
      <c r="B14" s="182"/>
      <c r="C14" s="183"/>
      <c r="D14" s="183"/>
      <c r="E14" s="183"/>
      <c r="F14" s="183"/>
      <c r="G14" s="184"/>
      <c r="H14" s="235" t="s">
        <v>
28</v>
      </c>
      <c r="I14" s="236"/>
      <c r="J14" s="236"/>
      <c r="K14" s="223"/>
      <c r="L14" s="223"/>
      <c r="M14" s="223"/>
      <c r="N14" s="223"/>
      <c r="O14" s="223"/>
      <c r="P14" s="223"/>
      <c r="Q14" s="223"/>
      <c r="R14" s="224"/>
      <c r="S14" s="247"/>
      <c r="T14" s="247"/>
      <c r="U14" s="247"/>
      <c r="V14" s="247"/>
      <c r="W14" s="24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7.25" customHeight="1" x14ac:dyDescent="0.2">
      <c r="A15" s="146"/>
      <c r="B15" s="185"/>
      <c r="C15" s="186"/>
      <c r="D15" s="186"/>
      <c r="E15" s="186"/>
      <c r="F15" s="186"/>
      <c r="G15" s="187"/>
      <c r="H15" s="237" t="s">
        <v>
131</v>
      </c>
      <c r="I15" s="238"/>
      <c r="J15" s="238"/>
      <c r="K15" s="225"/>
      <c r="L15" s="225"/>
      <c r="M15" s="225"/>
      <c r="N15" s="225"/>
      <c r="O15" s="225"/>
      <c r="P15" s="225"/>
      <c r="Q15" s="225"/>
      <c r="R15" s="226"/>
      <c r="S15" s="248" t="s">
        <v>
249</v>
      </c>
      <c r="T15" s="248"/>
      <c r="U15" s="248"/>
      <c r="V15" s="248"/>
      <c r="W15" s="248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ht="18" customHeight="1" x14ac:dyDescent="0.2">
      <c r="A16" s="177" t="s">
        <v>
33</v>
      </c>
      <c r="B16" s="179" t="s">
        <v>
2</v>
      </c>
      <c r="C16" s="180"/>
      <c r="D16" s="180"/>
      <c r="E16" s="181"/>
      <c r="F16" s="179" t="s">
        <v>
250</v>
      </c>
      <c r="G16" s="180"/>
      <c r="H16" s="180"/>
      <c r="I16" s="180"/>
      <c r="J16" s="180"/>
      <c r="K16" s="181"/>
      <c r="L16" s="179" t="s">
        <v>
34</v>
      </c>
      <c r="M16" s="180"/>
      <c r="N16" s="180"/>
      <c r="O16" s="180"/>
      <c r="P16" s="180"/>
      <c r="Q16" s="180"/>
      <c r="R16" s="181"/>
      <c r="S16" s="245" t="s">
        <v>
341</v>
      </c>
      <c r="T16" s="245"/>
      <c r="U16" s="245"/>
      <c r="V16" s="245"/>
      <c r="W16" s="245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ht="36.75" customHeight="1" x14ac:dyDescent="0.2">
      <c r="A17" s="178"/>
      <c r="B17" s="228"/>
      <c r="C17" s="229"/>
      <c r="D17" s="229"/>
      <c r="E17" s="230"/>
      <c r="F17" s="168"/>
      <c r="G17" s="169"/>
      <c r="H17" s="169"/>
      <c r="I17" s="169"/>
      <c r="J17" s="169"/>
      <c r="K17" s="170"/>
      <c r="L17" s="168"/>
      <c r="M17" s="169"/>
      <c r="N17" s="169"/>
      <c r="O17" s="169"/>
      <c r="P17" s="169"/>
      <c r="Q17" s="169"/>
      <c r="R17" s="170"/>
      <c r="S17" s="245"/>
      <c r="T17" s="245"/>
      <c r="U17" s="245"/>
      <c r="V17" s="245"/>
      <c r="W17" s="245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ht="17.25" customHeight="1" x14ac:dyDescent="0.2">
      <c r="A18" s="177" t="s">
        <v>
303</v>
      </c>
      <c r="B18" s="227">
        <v>
1</v>
      </c>
      <c r="C18" s="136" t="s">
        <v>
0</v>
      </c>
      <c r="D18" s="175"/>
      <c r="E18" s="176"/>
      <c r="F18" s="176"/>
      <c r="G18" s="176"/>
      <c r="H18" s="176"/>
      <c r="I18" s="175"/>
      <c r="J18" s="176"/>
      <c r="K18" s="176"/>
      <c r="L18" s="176"/>
      <c r="M18" s="176"/>
      <c r="N18" s="250" t="s">
        <v>
4</v>
      </c>
      <c r="O18" s="251"/>
      <c r="P18" s="252"/>
      <c r="Q18" s="163" t="s">
        <v>
19</v>
      </c>
      <c r="R18" s="164"/>
      <c r="S18" s="262" t="s">
        <v>
253</v>
      </c>
      <c r="T18" s="262"/>
      <c r="U18" s="262"/>
      <c r="V18" s="262"/>
      <c r="W18" s="26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ht="30" customHeight="1" x14ac:dyDescent="0.2">
      <c r="A19" s="190"/>
      <c r="B19" s="227"/>
      <c r="C19" s="137" t="s">
        <v>
116</v>
      </c>
      <c r="D19" s="232"/>
      <c r="E19" s="229"/>
      <c r="F19" s="229"/>
      <c r="G19" s="229"/>
      <c r="H19" s="229"/>
      <c r="I19" s="232"/>
      <c r="J19" s="229"/>
      <c r="K19" s="229"/>
      <c r="L19" s="229"/>
      <c r="M19" s="229"/>
      <c r="N19" s="165"/>
      <c r="O19" s="166"/>
      <c r="P19" s="167"/>
      <c r="Q19" s="150"/>
      <c r="R19" s="151"/>
      <c r="S19" s="262"/>
      <c r="T19" s="262"/>
      <c r="U19" s="262"/>
      <c r="V19" s="262"/>
      <c r="W19" s="262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17.25" customHeight="1" x14ac:dyDescent="0.2">
      <c r="A20" s="190"/>
      <c r="B20" s="191">
        <v>
2</v>
      </c>
      <c r="C20" s="138" t="s">
        <v>
0</v>
      </c>
      <c r="D20" s="175"/>
      <c r="E20" s="176"/>
      <c r="F20" s="176"/>
      <c r="G20" s="176"/>
      <c r="H20" s="176"/>
      <c r="I20" s="175"/>
      <c r="J20" s="176"/>
      <c r="K20" s="176"/>
      <c r="L20" s="176"/>
      <c r="M20" s="176"/>
      <c r="N20" s="163" t="s">
        <v>
4</v>
      </c>
      <c r="O20" s="231"/>
      <c r="P20" s="164"/>
      <c r="Q20" s="163" t="s">
        <v>
19</v>
      </c>
      <c r="R20" s="164"/>
      <c r="S20" s="262"/>
      <c r="T20" s="262"/>
      <c r="U20" s="262"/>
      <c r="V20" s="262"/>
      <c r="W20" s="262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30" customHeight="1" x14ac:dyDescent="0.2">
      <c r="A21" s="178"/>
      <c r="B21" s="192"/>
      <c r="C21" s="137" t="s">
        <v>
116</v>
      </c>
      <c r="D21" s="232"/>
      <c r="E21" s="229"/>
      <c r="F21" s="229"/>
      <c r="G21" s="229"/>
      <c r="H21" s="229"/>
      <c r="I21" s="232"/>
      <c r="J21" s="229"/>
      <c r="K21" s="229"/>
      <c r="L21" s="229"/>
      <c r="M21" s="229"/>
      <c r="N21" s="165"/>
      <c r="O21" s="166"/>
      <c r="P21" s="167"/>
      <c r="Q21" s="150"/>
      <c r="R21" s="151"/>
      <c r="S21" s="262"/>
      <c r="T21" s="262"/>
      <c r="U21" s="262"/>
      <c r="V21" s="262"/>
      <c r="W21" s="262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1" customHeight="1" x14ac:dyDescent="0.2">
      <c r="A22" s="177" t="s">
        <v>
334</v>
      </c>
      <c r="B22" s="191">
        <v>
3</v>
      </c>
      <c r="C22" s="138" t="s">
        <v>
0</v>
      </c>
      <c r="D22" s="175"/>
      <c r="E22" s="176"/>
      <c r="F22" s="176"/>
      <c r="G22" s="176"/>
      <c r="H22" s="176"/>
      <c r="I22" s="175"/>
      <c r="J22" s="176"/>
      <c r="K22" s="176"/>
      <c r="L22" s="176"/>
      <c r="M22" s="176"/>
      <c r="N22" s="163" t="s">
        <v>
4</v>
      </c>
      <c r="O22" s="231"/>
      <c r="P22" s="164"/>
      <c r="Q22" s="163" t="s">
        <v>
19</v>
      </c>
      <c r="R22" s="164"/>
      <c r="S22" s="263" t="s">
        <v>
335</v>
      </c>
      <c r="T22" s="264"/>
      <c r="U22" s="264"/>
      <c r="V22" s="264"/>
      <c r="W22" s="264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30" customHeight="1" x14ac:dyDescent="0.2">
      <c r="A23" s="190"/>
      <c r="B23" s="192"/>
      <c r="C23" s="137" t="s">
        <v>
116</v>
      </c>
      <c r="D23" s="232"/>
      <c r="E23" s="229"/>
      <c r="F23" s="229"/>
      <c r="G23" s="229"/>
      <c r="H23" s="229"/>
      <c r="I23" s="232"/>
      <c r="J23" s="229"/>
      <c r="K23" s="229"/>
      <c r="L23" s="229"/>
      <c r="M23" s="229"/>
      <c r="N23" s="165"/>
      <c r="O23" s="166"/>
      <c r="P23" s="167"/>
      <c r="Q23" s="150"/>
      <c r="R23" s="151"/>
      <c r="S23" s="263"/>
      <c r="T23" s="264"/>
      <c r="U23" s="264"/>
      <c r="V23" s="264"/>
      <c r="W23" s="264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21" customHeight="1" x14ac:dyDescent="0.2">
      <c r="A24" s="190"/>
      <c r="B24" s="193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5"/>
      <c r="S24" s="263"/>
      <c r="T24" s="264"/>
      <c r="U24" s="264"/>
      <c r="V24" s="264"/>
      <c r="W24" s="264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ht="30" customHeight="1" x14ac:dyDescent="0.2">
      <c r="A25" s="178"/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8"/>
      <c r="S25" s="263"/>
      <c r="T25" s="264"/>
      <c r="U25" s="264"/>
      <c r="V25" s="264"/>
      <c r="W25" s="264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9.5" customHeight="1" x14ac:dyDescent="0.2">
      <c r="A26" s="177" t="s">
        <v>
93</v>
      </c>
      <c r="B26" s="227">
        <v>
4</v>
      </c>
      <c r="C26" s="138" t="s">
        <v>
0</v>
      </c>
      <c r="D26" s="175"/>
      <c r="E26" s="176"/>
      <c r="F26" s="176"/>
      <c r="G26" s="176"/>
      <c r="H26" s="176"/>
      <c r="I26" s="175"/>
      <c r="J26" s="176"/>
      <c r="K26" s="176"/>
      <c r="L26" s="176"/>
      <c r="M26" s="176"/>
      <c r="N26" s="163" t="s">
        <v>
3</v>
      </c>
      <c r="O26" s="231"/>
      <c r="P26" s="164"/>
      <c r="Q26" s="163" t="s">
        <v>
19</v>
      </c>
      <c r="R26" s="164"/>
      <c r="S26" s="256" t="s">
        <v>
251</v>
      </c>
      <c r="T26" s="257"/>
      <c r="U26" s="257"/>
      <c r="V26" s="257"/>
      <c r="W26" s="257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ht="30" customHeight="1" x14ac:dyDescent="0.2">
      <c r="A27" s="190"/>
      <c r="B27" s="227"/>
      <c r="C27" s="137" t="s">
        <v>
116</v>
      </c>
      <c r="D27" s="232"/>
      <c r="E27" s="229"/>
      <c r="F27" s="229"/>
      <c r="G27" s="229"/>
      <c r="H27" s="229"/>
      <c r="I27" s="232"/>
      <c r="J27" s="229"/>
      <c r="K27" s="229"/>
      <c r="L27" s="229"/>
      <c r="M27" s="229"/>
      <c r="N27" s="165"/>
      <c r="O27" s="166"/>
      <c r="P27" s="167"/>
      <c r="Q27" s="150"/>
      <c r="R27" s="151"/>
      <c r="S27" s="258"/>
      <c r="T27" s="257"/>
      <c r="U27" s="257"/>
      <c r="V27" s="257"/>
      <c r="W27" s="257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8" customHeight="1" x14ac:dyDescent="0.2">
      <c r="A28" s="190"/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5"/>
      <c r="S28" s="259"/>
      <c r="T28" s="260"/>
      <c r="U28" s="260"/>
      <c r="V28" s="260"/>
      <c r="W28" s="260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30" customHeight="1" x14ac:dyDescent="0.2">
      <c r="A29" s="178"/>
      <c r="B29" s="196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8"/>
      <c r="S29" s="261"/>
      <c r="T29" s="260"/>
      <c r="U29" s="260"/>
      <c r="V29" s="260"/>
      <c r="W29" s="260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t="9" customHeight="1" x14ac:dyDescent="0.2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89"/>
      <c r="T30" s="87"/>
      <c r="U30" s="85"/>
      <c r="V30" s="85"/>
      <c r="W30" s="8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ht="6" customHeight="1" x14ac:dyDescent="0.2">
      <c r="A31" s="4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42"/>
      <c r="S31" s="89"/>
      <c r="T31" s="87"/>
      <c r="U31" s="85"/>
      <c r="V31" s="85"/>
      <c r="W31" s="85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20.399999999999999" customHeight="1" x14ac:dyDescent="0.2">
      <c r="A32" s="172" t="s">
        <v>
402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4"/>
      <c r="S32" s="89"/>
      <c r="T32" s="87"/>
      <c r="U32" s="85"/>
      <c r="V32" s="85"/>
      <c r="W32" s="85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ht="6.75" customHeight="1" x14ac:dyDescent="0.2">
      <c r="A33" s="4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7"/>
      <c r="S33" s="90"/>
      <c r="T33" s="85"/>
      <c r="U33" s="85"/>
      <c r="V33" s="85"/>
      <c r="W33" s="85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ht="18.75" customHeight="1" x14ac:dyDescent="0.2">
      <c r="A34" s="46" t="s">
        <v>
96</v>
      </c>
      <c r="B34" s="241" t="s">
        <v>
331</v>
      </c>
      <c r="C34" s="241"/>
      <c r="D34" s="58"/>
      <c r="E34" s="55" t="s">
        <v>
118</v>
      </c>
      <c r="F34" s="242"/>
      <c r="G34" s="242"/>
      <c r="H34" s="55" t="s">
        <v>
119</v>
      </c>
      <c r="I34" s="133"/>
      <c r="J34" s="36"/>
      <c r="K34" s="134"/>
      <c r="L34" s="134"/>
      <c r="M34" s="134"/>
      <c r="N34" s="134"/>
      <c r="O34" s="134"/>
      <c r="P34" s="134"/>
      <c r="Q34" s="134"/>
      <c r="R34" s="135"/>
      <c r="S34" s="152" t="s">
        <v>
252</v>
      </c>
      <c r="T34" s="153"/>
      <c r="U34" s="153"/>
      <c r="V34" s="153"/>
      <c r="W34" s="85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6.75" customHeight="1" x14ac:dyDescent="0.2">
      <c r="A35" s="4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8"/>
      <c r="S35" s="155"/>
      <c r="T35" s="156"/>
      <c r="U35" s="156"/>
      <c r="V35" s="156"/>
      <c r="W35" s="156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2" customHeight="1" x14ac:dyDescent="0.2">
      <c r="A36" s="47" t="s">
        <v>
94</v>
      </c>
      <c r="B36" s="35"/>
      <c r="C36" s="35"/>
      <c r="D36" s="35"/>
      <c r="E36" s="35"/>
      <c r="F36" s="35"/>
      <c r="G36" s="35"/>
      <c r="H36" s="35"/>
      <c r="I36" s="35" t="s">
        <v>
95</v>
      </c>
      <c r="J36" s="35"/>
      <c r="K36" s="35"/>
      <c r="L36" s="35"/>
      <c r="M36" s="35"/>
      <c r="N36" s="36"/>
      <c r="O36" s="36"/>
      <c r="P36" s="36"/>
      <c r="Q36" s="36"/>
      <c r="R36" s="39"/>
      <c r="S36" s="155"/>
      <c r="T36" s="156"/>
      <c r="U36" s="156"/>
      <c r="V36" s="156"/>
      <c r="W36" s="156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30.75" customHeight="1" x14ac:dyDescent="0.2">
      <c r="A37" s="188" t="str">
        <f>
IF(B10="","",B10)</f>
        <v/>
      </c>
      <c r="B37" s="189"/>
      <c r="C37" s="189"/>
      <c r="D37" s="189"/>
      <c r="E37" s="189"/>
      <c r="F37" s="189"/>
      <c r="G37" s="189"/>
      <c r="H37" s="134"/>
      <c r="I37" s="166"/>
      <c r="J37" s="166"/>
      <c r="K37" s="166"/>
      <c r="L37" s="166"/>
      <c r="M37" s="166"/>
      <c r="N37" s="166"/>
      <c r="O37" s="166"/>
      <c r="P37" s="36"/>
      <c r="Q37" s="36"/>
      <c r="R37" s="39"/>
      <c r="S37" s="154" t="s">
        <v>
330</v>
      </c>
      <c r="T37" s="154"/>
      <c r="U37" s="154"/>
      <c r="V37" s="154"/>
      <c r="W37" s="154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2" customHeight="1" x14ac:dyDescent="0.2">
      <c r="A38" s="48"/>
      <c r="B38" s="40"/>
      <c r="C38" s="40"/>
      <c r="D38" s="40"/>
      <c r="E38" s="40"/>
      <c r="F38" s="40"/>
      <c r="G38" s="40"/>
      <c r="H38" s="40"/>
      <c r="I38" s="40" t="s">
        <v>
336</v>
      </c>
      <c r="J38" s="40"/>
      <c r="K38" s="40"/>
      <c r="L38" s="40"/>
      <c r="M38" s="40"/>
      <c r="N38" s="40"/>
      <c r="O38" s="40"/>
      <c r="P38" s="40"/>
      <c r="Q38" s="40"/>
      <c r="R38" s="41"/>
      <c r="S38" s="154"/>
      <c r="T38" s="154"/>
      <c r="U38" s="154"/>
      <c r="V38" s="154"/>
      <c r="W38" s="154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ht="32.4" customHeight="1" x14ac:dyDescent="0.2">
      <c r="S39" s="154"/>
      <c r="T39" s="154"/>
      <c r="U39" s="154"/>
      <c r="V39" s="154"/>
      <c r="W39" s="154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5" customHeight="1" x14ac:dyDescent="0.2">
      <c r="M40" s="160" t="s">
        <v>
310</v>
      </c>
      <c r="N40" s="161"/>
      <c r="O40" s="161"/>
      <c r="P40" s="161"/>
      <c r="Q40" s="161"/>
      <c r="R40" s="162"/>
      <c r="S40" s="154"/>
      <c r="T40" s="154"/>
      <c r="U40" s="154"/>
      <c r="V40" s="154"/>
      <c r="W40" s="154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5" customHeight="1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ht="13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3.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3.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ht="13.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3.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ht="13.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ht="13.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ht="13.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ht="13.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1:34" ht="13.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1:34" ht="13.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1:34" ht="13.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ht="13.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1:34" ht="13.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1:34" ht="13.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1:34" ht="13.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1:34" ht="13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1:34" ht="13.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13.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13.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13.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spans="1:34" ht="13.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:34" ht="13.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3.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:34" ht="13.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spans="1:34" ht="13.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spans="1:34" ht="13.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ht="13.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spans="1:34" ht="13.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spans="1:34" ht="13.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spans="1:34" ht="13.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spans="1:34" ht="13.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spans="1:34" ht="13.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spans="1:34" ht="13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spans="1:34" ht="13.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spans="1:34" ht="13.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spans="1:34" ht="13.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spans="1:34" ht="13.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spans="1:34" ht="13.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spans="1:34" ht="13.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spans="1:34" ht="13.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spans="1:34" ht="13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spans="1:34" ht="13.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spans="1:34" ht="13.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spans="1:34" ht="13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spans="1:34" ht="13.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spans="1:34" ht="13.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spans="1:34" ht="13.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spans="1:34" ht="13.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3.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spans="1:34" ht="13.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spans="1:34" ht="13.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spans="1:34" ht="13.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spans="1:34" ht="13.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3.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spans="1:34" ht="13.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spans="1:34" ht="13.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spans="1:34" ht="13.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spans="1:34" ht="13.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spans="1:34" ht="13.5" customHeight="1" x14ac:dyDescent="0.2">
      <c r="A102" s="71" t="str">
        <f>
J6</f>
        <v/>
      </c>
      <c r="B102" s="61" t="s">
        <v>
105</v>
      </c>
      <c r="C102" s="61"/>
      <c r="D102" s="61"/>
      <c r="E102" s="61"/>
      <c r="F102" s="83">
        <v>
1</v>
      </c>
      <c r="G102" s="83" t="str">
        <f>
県コード!I4</f>
        <v>
北海道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spans="1:34" ht="13.5" customHeight="1" x14ac:dyDescent="0.2">
      <c r="A103" s="71">
        <f>
M6</f>
        <v>
0</v>
      </c>
      <c r="B103" s="61" t="s">
        <v>
103</v>
      </c>
      <c r="C103" s="61"/>
      <c r="D103" s="61"/>
      <c r="E103" s="61"/>
      <c r="F103" s="83">
        <v>
2</v>
      </c>
      <c r="G103" s="83" t="str">
        <f>
県コード!I5</f>
        <v>
青森県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spans="1:34" ht="13.5" customHeight="1" x14ac:dyDescent="0.2">
      <c r="A104" s="71">
        <f>
P6</f>
        <v>
0</v>
      </c>
      <c r="B104" s="61" t="s">
        <v>
104</v>
      </c>
      <c r="C104" s="61"/>
      <c r="D104" s="61"/>
      <c r="E104" s="61"/>
      <c r="F104" s="83">
        <v>
3</v>
      </c>
      <c r="G104" s="83" t="str">
        <f>
県コード!I6</f>
        <v>
岩手県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spans="1:34" ht="13.5" customHeight="1" x14ac:dyDescent="0.2">
      <c r="A105" s="61">
        <f>
B9</f>
        <v>
0</v>
      </c>
      <c r="B105" s="61" t="s">
        <v>
106</v>
      </c>
      <c r="C105" s="61"/>
      <c r="D105" s="61"/>
      <c r="E105" s="61"/>
      <c r="F105" s="83">
        <v>
4</v>
      </c>
      <c r="G105" s="83" t="str">
        <f>
県コード!I7</f>
        <v>
宮城県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spans="1:34" ht="13.5" customHeight="1" x14ac:dyDescent="0.2">
      <c r="A106" s="61">
        <f>
B10</f>
        <v>
0</v>
      </c>
      <c r="B106" s="61" t="s">
        <v>
107</v>
      </c>
      <c r="C106" s="61"/>
      <c r="D106" s="61"/>
      <c r="E106" s="61"/>
      <c r="F106" s="83">
        <v>
5</v>
      </c>
      <c r="G106" s="83" t="str">
        <f>
県コード!I8</f>
        <v>
秋田県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spans="1:34" ht="13.5" customHeight="1" x14ac:dyDescent="0.2">
      <c r="A107" s="61">
        <f>
B11</f>
        <v>
0</v>
      </c>
      <c r="B107" s="61" t="s">
        <v>
100</v>
      </c>
      <c r="C107" s="61"/>
      <c r="D107" s="61"/>
      <c r="E107" s="61"/>
      <c r="F107" s="83">
        <v>
6</v>
      </c>
      <c r="G107" s="83" t="str">
        <f>
県コード!I9</f>
        <v>
山形県</v>
      </c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spans="1:34" ht="13.5" customHeight="1" x14ac:dyDescent="0.2">
      <c r="A108" s="61">
        <f>
F11</f>
        <v>
0</v>
      </c>
      <c r="B108" s="61" t="s">
        <v>
101</v>
      </c>
      <c r="C108" s="61"/>
      <c r="D108" s="61"/>
      <c r="E108" s="61"/>
      <c r="F108" s="83">
        <v>
7</v>
      </c>
      <c r="G108" s="83" t="str">
        <f>
県コード!I10</f>
        <v>
福島県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spans="1:34" ht="13.5" customHeight="1" x14ac:dyDescent="0.2">
      <c r="A109" s="61">
        <f>
N11</f>
        <v>
0</v>
      </c>
      <c r="B109" s="61" t="s">
        <v>
108</v>
      </c>
      <c r="C109" s="61"/>
      <c r="D109" s="61"/>
      <c r="E109" s="61"/>
      <c r="F109" s="83">
        <v>
8</v>
      </c>
      <c r="G109" s="83" t="str">
        <f>
県コード!I11</f>
        <v>
茨城県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spans="1:34" ht="13.5" customHeight="1" x14ac:dyDescent="0.2">
      <c r="A110" s="61">
        <f>
B12</f>
        <v>
0</v>
      </c>
      <c r="B110" s="61" t="s">
        <v>
109</v>
      </c>
      <c r="C110" s="61"/>
      <c r="D110" s="61"/>
      <c r="E110" s="61"/>
      <c r="F110" s="83">
        <v>
9</v>
      </c>
      <c r="G110" s="83" t="str">
        <f>
県コード!I12</f>
        <v>
栃木県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spans="1:34" ht="13.5" customHeight="1" x14ac:dyDescent="0.2">
      <c r="A111" s="61">
        <f>
B13</f>
        <v>
0</v>
      </c>
      <c r="B111" s="61" t="s">
        <v>
110</v>
      </c>
      <c r="C111" s="61"/>
      <c r="D111" s="61"/>
      <c r="E111" s="61"/>
      <c r="F111" s="83">
        <v>
10</v>
      </c>
      <c r="G111" s="83" t="str">
        <f>
県コード!I13</f>
        <v>
群馬県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spans="1:34" ht="13.5" customHeight="1" x14ac:dyDescent="0.2">
      <c r="A112" s="61">
        <f>
B14</f>
        <v>
0</v>
      </c>
      <c r="B112" s="61" t="s">
        <v>
111</v>
      </c>
      <c r="C112" s="61"/>
      <c r="D112" s="61"/>
      <c r="E112" s="61"/>
      <c r="F112" s="83">
        <v>
11</v>
      </c>
      <c r="G112" s="83" t="str">
        <f>
県コード!I14</f>
        <v>
埼玉県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1:34" ht="13.5" customHeight="1" x14ac:dyDescent="0.2">
      <c r="A113" s="61">
        <f>
K13</f>
        <v>
0</v>
      </c>
      <c r="B113" s="61" t="s">
        <v>
112</v>
      </c>
      <c r="C113" s="61"/>
      <c r="D113" s="61"/>
      <c r="E113" s="61"/>
      <c r="F113" s="83">
        <v>
12</v>
      </c>
      <c r="G113" s="83" t="str">
        <f>
県コード!I15</f>
        <v>
千葉県</v>
      </c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1:34" ht="13.5" customHeight="1" x14ac:dyDescent="0.2">
      <c r="A114" s="61">
        <f>
K14</f>
        <v>
0</v>
      </c>
      <c r="B114" s="61" t="s">
        <v>
28</v>
      </c>
      <c r="C114" s="61"/>
      <c r="D114" s="61"/>
      <c r="E114" s="61"/>
      <c r="F114" s="83">
        <v>
13</v>
      </c>
      <c r="G114" s="83" t="str">
        <f>
県コード!I16</f>
        <v>
東京都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1:34" s="53" customFormat="1" ht="13.5" customHeight="1" x14ac:dyDescent="0.2">
      <c r="A115" s="61">
        <f>
K15</f>
        <v>
0</v>
      </c>
      <c r="B115" s="61" t="s">
        <v>
168</v>
      </c>
      <c r="C115" s="61"/>
      <c r="D115" s="61"/>
      <c r="E115" s="61"/>
      <c r="F115" s="83">
        <v>
14</v>
      </c>
      <c r="G115" s="83" t="str">
        <f>
県コード!I17</f>
        <v>
神奈川県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spans="1:34" ht="13.5" customHeight="1" x14ac:dyDescent="0.2">
      <c r="A116" s="61">
        <f>
B17</f>
        <v>
0</v>
      </c>
      <c r="B116" s="61" t="s">
        <v>
113</v>
      </c>
      <c r="C116" s="61"/>
      <c r="D116" s="61"/>
      <c r="E116" s="61"/>
      <c r="F116" s="83">
        <v>
15</v>
      </c>
      <c r="G116" s="83" t="str">
        <f>
県コード!I18</f>
        <v>
新潟県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spans="1:34" ht="13.5" customHeight="1" x14ac:dyDescent="0.2">
      <c r="A117" s="61">
        <f>
F17</f>
        <v>
0</v>
      </c>
      <c r="B117" s="61" t="s">
        <v>
114</v>
      </c>
      <c r="C117" s="61"/>
      <c r="D117" s="61"/>
      <c r="E117" s="61"/>
      <c r="F117" s="83">
        <v>
16</v>
      </c>
      <c r="G117" s="83" t="str">
        <f>
県コード!I19</f>
        <v>
富山県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spans="1:34" ht="13.5" customHeight="1" x14ac:dyDescent="0.2">
      <c r="A118" s="61">
        <f>
L17</f>
        <v>
0</v>
      </c>
      <c r="B118" s="61" t="s">
        <v>
115</v>
      </c>
      <c r="C118" s="61"/>
      <c r="D118" s="61"/>
      <c r="E118" s="61"/>
      <c r="F118" s="83">
        <v>
17</v>
      </c>
      <c r="G118" s="83" t="str">
        <f>
県コード!I20</f>
        <v>
石川県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spans="1:34" ht="13.5" customHeight="1" x14ac:dyDescent="0.2">
      <c r="A119" s="61">
        <f>
D18</f>
        <v>
0</v>
      </c>
      <c r="B119" s="61" t="s">
        <v>
163</v>
      </c>
      <c r="C119" s="61"/>
      <c r="D119" s="61"/>
      <c r="E119" s="61"/>
      <c r="F119" s="83">
        <v>
18</v>
      </c>
      <c r="G119" s="83" t="str">
        <f>
県コード!I21</f>
        <v>
福井県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s="53" customFormat="1" ht="13.5" customHeight="1" x14ac:dyDescent="0.2">
      <c r="A120" s="61">
        <f>
I18</f>
        <v>
0</v>
      </c>
      <c r="B120" s="61" t="s">
        <v>
163</v>
      </c>
      <c r="C120" s="61"/>
      <c r="D120" s="61"/>
      <c r="E120" s="61"/>
      <c r="F120" s="83">
        <v>
19</v>
      </c>
      <c r="G120" s="83" t="str">
        <f>
県コード!I22</f>
        <v>
山梨県</v>
      </c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spans="1:34" ht="13.5" customHeight="1" x14ac:dyDescent="0.2">
      <c r="A121" s="61">
        <f>
D19</f>
        <v>
0</v>
      </c>
      <c r="B121" s="61" t="s">
        <v>
164</v>
      </c>
      <c r="C121" s="61"/>
      <c r="D121" s="61"/>
      <c r="E121" s="61"/>
      <c r="F121" s="83">
        <v>
20</v>
      </c>
      <c r="G121" s="83" t="str">
        <f>
県コード!I23</f>
        <v>
長野県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spans="1:34" s="53" customFormat="1" ht="13.5" customHeight="1" x14ac:dyDescent="0.2">
      <c r="A122" s="61">
        <f>
I19</f>
        <v>
0</v>
      </c>
      <c r="B122" s="61" t="s">
        <v>
165</v>
      </c>
      <c r="C122" s="61"/>
      <c r="D122" s="61"/>
      <c r="E122" s="61"/>
      <c r="F122" s="83">
        <v>
21</v>
      </c>
      <c r="G122" s="83" t="str">
        <f>
県コード!I24</f>
        <v>
岐阜県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spans="1:34" ht="13.5" customHeight="1" x14ac:dyDescent="0.2">
      <c r="A123" s="61">
        <f>
N19</f>
        <v>
0</v>
      </c>
      <c r="B123" s="61" t="s">
        <v>
166</v>
      </c>
      <c r="C123" s="61"/>
      <c r="D123" s="61"/>
      <c r="E123" s="61"/>
      <c r="F123" s="83">
        <v>
22</v>
      </c>
      <c r="G123" s="83" t="str">
        <f>
県コード!I25</f>
        <v>
静岡県</v>
      </c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spans="1:34" ht="13.5" customHeight="1" x14ac:dyDescent="0.2">
      <c r="A124" s="61">
        <f>
Q19</f>
        <v>
0</v>
      </c>
      <c r="B124" s="61" t="s">
        <v>
167</v>
      </c>
      <c r="C124" s="61"/>
      <c r="D124" s="61"/>
      <c r="E124" s="61"/>
      <c r="F124" s="83">
        <v>
23</v>
      </c>
      <c r="G124" s="83" t="str">
        <f>
県コード!I26</f>
        <v>
愛知県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spans="1:34" ht="13.5" customHeight="1" x14ac:dyDescent="0.2">
      <c r="A125" s="61">
        <f>
D20</f>
        <v>
0</v>
      </c>
      <c r="B125" s="61" t="s">
        <v>
139</v>
      </c>
      <c r="C125" s="61"/>
      <c r="D125" s="61"/>
      <c r="E125" s="61"/>
      <c r="F125" s="83">
        <v>
24</v>
      </c>
      <c r="G125" s="83" t="str">
        <f>
県コード!I27</f>
        <v>
三重県</v>
      </c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spans="1:34" s="53" customFormat="1" ht="13.5" customHeight="1" x14ac:dyDescent="0.2">
      <c r="A126" s="61">
        <f>
I20</f>
        <v>
0</v>
      </c>
      <c r="B126" s="61" t="s">
        <v>
139</v>
      </c>
      <c r="C126" s="61"/>
      <c r="D126" s="61"/>
      <c r="E126" s="61"/>
      <c r="F126" s="83">
        <v>
25</v>
      </c>
      <c r="G126" s="83" t="str">
        <f>
県コード!I28</f>
        <v>
滋賀県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spans="1:34" ht="13.5" customHeight="1" x14ac:dyDescent="0.2">
      <c r="A127" s="61">
        <f>
D21</f>
        <v>
0</v>
      </c>
      <c r="B127" s="61" t="s">
        <v>
140</v>
      </c>
      <c r="C127" s="61"/>
      <c r="D127" s="61"/>
      <c r="E127" s="61"/>
      <c r="F127" s="83">
        <v>
26</v>
      </c>
      <c r="G127" s="83" t="str">
        <f>
県コード!I29</f>
        <v>
京都府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s="53" customFormat="1" ht="13.5" customHeight="1" x14ac:dyDescent="0.2">
      <c r="A128" s="61">
        <f>
I21</f>
        <v>
0</v>
      </c>
      <c r="B128" s="61" t="s">
        <v>
141</v>
      </c>
      <c r="C128" s="61"/>
      <c r="D128" s="61"/>
      <c r="E128" s="61"/>
      <c r="F128" s="83">
        <v>
27</v>
      </c>
      <c r="G128" s="83" t="str">
        <f>
県コード!I30</f>
        <v>
大阪府</v>
      </c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spans="1:34" ht="13.5" customHeight="1" x14ac:dyDescent="0.2">
      <c r="A129" s="61">
        <f>
N21</f>
        <v>
0</v>
      </c>
      <c r="B129" s="61" t="s">
        <v>
142</v>
      </c>
      <c r="C129" s="61"/>
      <c r="D129" s="61"/>
      <c r="E129" s="61"/>
      <c r="F129" s="83">
        <v>
28</v>
      </c>
      <c r="G129" s="83" t="str">
        <f>
県コード!I31</f>
        <v>
兵庫県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spans="1:34" ht="13.5" customHeight="1" x14ac:dyDescent="0.2">
      <c r="A130" s="61">
        <f>
Q21</f>
        <v>
0</v>
      </c>
      <c r="B130" s="61" t="s">
        <v>
117</v>
      </c>
      <c r="C130" s="61"/>
      <c r="D130" s="61"/>
      <c r="E130" s="61"/>
      <c r="F130" s="83">
        <v>
29</v>
      </c>
      <c r="G130" s="83" t="str">
        <f>
県コード!I32</f>
        <v>
奈良県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spans="1:34" ht="13.5" customHeight="1" x14ac:dyDescent="0.2">
      <c r="A131" s="61">
        <f>
D22</f>
        <v>
0</v>
      </c>
      <c r="B131" s="61" t="s">
        <v>
143</v>
      </c>
      <c r="C131" s="61"/>
      <c r="D131" s="61"/>
      <c r="E131" s="61"/>
      <c r="F131" s="83">
        <v>
30</v>
      </c>
      <c r="G131" s="83" t="str">
        <f>
県コード!I33</f>
        <v>
和歌山県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spans="1:34" s="53" customFormat="1" ht="13.5" customHeight="1" x14ac:dyDescent="0.2">
      <c r="A132" s="61">
        <f>
I22</f>
        <v>
0</v>
      </c>
      <c r="B132" s="61" t="s">
        <v>
143</v>
      </c>
      <c r="C132" s="61"/>
      <c r="D132" s="61"/>
      <c r="E132" s="61"/>
      <c r="F132" s="83">
        <v>
31</v>
      </c>
      <c r="G132" s="83" t="str">
        <f>
県コード!I34</f>
        <v>
鳥取県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spans="1:34" ht="13.5" customHeight="1" x14ac:dyDescent="0.2">
      <c r="A133" s="61">
        <f>
D23</f>
        <v>
0</v>
      </c>
      <c r="B133" s="61" t="s">
        <v>
144</v>
      </c>
      <c r="C133" s="61"/>
      <c r="D133" s="61"/>
      <c r="E133" s="61"/>
      <c r="F133" s="83">
        <v>
32</v>
      </c>
      <c r="G133" s="83" t="str">
        <f>
県コード!I35</f>
        <v>
島根県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spans="1:34" s="53" customFormat="1" ht="13.5" customHeight="1" x14ac:dyDescent="0.2">
      <c r="A134" s="61">
        <f>
I23</f>
        <v>
0</v>
      </c>
      <c r="B134" s="61" t="s">
        <v>
145</v>
      </c>
      <c r="C134" s="61"/>
      <c r="D134" s="61"/>
      <c r="E134" s="61"/>
      <c r="F134" s="83">
        <v>
33</v>
      </c>
      <c r="G134" s="83" t="str">
        <f>
県コード!I36</f>
        <v>
岡山県</v>
      </c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spans="1:34" ht="13.5" customHeight="1" x14ac:dyDescent="0.2">
      <c r="A135" s="61">
        <f>
N23</f>
        <v>
0</v>
      </c>
      <c r="B135" s="61" t="s">
        <v>
146</v>
      </c>
      <c r="C135" s="61"/>
      <c r="D135" s="61"/>
      <c r="E135" s="61"/>
      <c r="F135" s="83">
        <v>
34</v>
      </c>
      <c r="G135" s="83" t="str">
        <f>
県コード!I37</f>
        <v>
広島県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spans="1:34" ht="13.5" customHeight="1" x14ac:dyDescent="0.2">
      <c r="A136" s="61">
        <f>
Q23</f>
        <v>
0</v>
      </c>
      <c r="B136" s="61" t="s">
        <v>
147</v>
      </c>
      <c r="C136" s="61"/>
      <c r="D136" s="61"/>
      <c r="E136" s="61"/>
      <c r="F136" s="83">
        <v>
35</v>
      </c>
      <c r="G136" s="83" t="str">
        <f>
県コード!I38</f>
        <v>
山口県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spans="1:34" ht="13.5" customHeight="1" x14ac:dyDescent="0.2">
      <c r="A137" s="61">
        <f>
B24</f>
        <v>
0</v>
      </c>
      <c r="B137" s="61" t="s">
        <v>
148</v>
      </c>
      <c r="C137" s="61"/>
      <c r="D137" s="61"/>
      <c r="E137" s="61"/>
      <c r="F137" s="83">
        <v>
36</v>
      </c>
      <c r="G137" s="83" t="str">
        <f>
県コード!I39</f>
        <v>
徳島県</v>
      </c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spans="1:34" s="53" customFormat="1" ht="13.5" customHeight="1" x14ac:dyDescent="0.2">
      <c r="A138" s="61">
        <f>
I24</f>
        <v>
0</v>
      </c>
      <c r="B138" s="61" t="s">
        <v>
148</v>
      </c>
      <c r="C138" s="61"/>
      <c r="D138" s="61"/>
      <c r="E138" s="61"/>
      <c r="F138" s="83">
        <v>
37</v>
      </c>
      <c r="G138" s="83" t="str">
        <f>
県コード!I40</f>
        <v>
香川県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spans="1:34" ht="13.5" customHeight="1" x14ac:dyDescent="0.2">
      <c r="A139" s="61">
        <f>
D25</f>
        <v>
0</v>
      </c>
      <c r="B139" s="61" t="s">
        <v>
149</v>
      </c>
      <c r="C139" s="61"/>
      <c r="D139" s="61"/>
      <c r="E139" s="61"/>
      <c r="F139" s="83">
        <v>
38</v>
      </c>
      <c r="G139" s="83" t="str">
        <f>
県コード!I41</f>
        <v>
愛媛県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spans="1:34" s="53" customFormat="1" ht="13.5" customHeight="1" x14ac:dyDescent="0.2">
      <c r="A140" s="61">
        <f>
I25</f>
        <v>
0</v>
      </c>
      <c r="B140" s="61" t="s">
        <v>
150</v>
      </c>
      <c r="C140" s="61"/>
      <c r="D140" s="61"/>
      <c r="E140" s="61"/>
      <c r="F140" s="83">
        <v>
39</v>
      </c>
      <c r="G140" s="83" t="str">
        <f>
県コード!I42</f>
        <v>
高知県</v>
      </c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spans="1:34" ht="13.5" customHeight="1" x14ac:dyDescent="0.2">
      <c r="A141" s="61">
        <f>
N25</f>
        <v>
0</v>
      </c>
      <c r="B141" s="61" t="s">
        <v>
151</v>
      </c>
      <c r="C141" s="61"/>
      <c r="D141" s="61"/>
      <c r="E141" s="61"/>
      <c r="F141" s="83">
        <v>
40</v>
      </c>
      <c r="G141" s="83" t="str">
        <f>
県コード!I43</f>
        <v>
福岡県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spans="1:34" ht="13.5" customHeight="1" x14ac:dyDescent="0.2">
      <c r="A142" s="61">
        <f>
Q25</f>
        <v>
0</v>
      </c>
      <c r="B142" s="61" t="s">
        <v>
152</v>
      </c>
      <c r="C142" s="61"/>
      <c r="D142" s="61"/>
      <c r="E142" s="61"/>
      <c r="F142" s="83">
        <v>
41</v>
      </c>
      <c r="G142" s="83" t="str">
        <f>
県コード!I44</f>
        <v>
佐賀県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spans="1:34" ht="13.5" customHeight="1" x14ac:dyDescent="0.2">
      <c r="A143" s="61">
        <f>
D26</f>
        <v>
0</v>
      </c>
      <c r="B143" s="61" t="s">
        <v>
153</v>
      </c>
      <c r="C143" s="61"/>
      <c r="D143" s="61"/>
      <c r="E143" s="61"/>
      <c r="F143" s="83">
        <v>
42</v>
      </c>
      <c r="G143" s="83" t="str">
        <f>
県コード!I45</f>
        <v>
長崎県</v>
      </c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spans="1:34" s="53" customFormat="1" ht="13.5" customHeight="1" x14ac:dyDescent="0.2">
      <c r="A144" s="61">
        <f>
I26</f>
        <v>
0</v>
      </c>
      <c r="B144" s="61" t="s">
        <v>
153</v>
      </c>
      <c r="C144" s="61"/>
      <c r="D144" s="61"/>
      <c r="E144" s="61"/>
      <c r="F144" s="83">
        <v>
43</v>
      </c>
      <c r="G144" s="83" t="str">
        <f>
県コード!I46</f>
        <v>
熊本県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spans="1:34" ht="13.5" customHeight="1" x14ac:dyDescent="0.2">
      <c r="A145" s="61">
        <f>
D27</f>
        <v>
0</v>
      </c>
      <c r="B145" s="61" t="s">
        <v>
154</v>
      </c>
      <c r="C145" s="61"/>
      <c r="D145" s="61"/>
      <c r="E145" s="61"/>
      <c r="F145" s="83">
        <v>
44</v>
      </c>
      <c r="G145" s="83" t="str">
        <f>
県コード!I47</f>
        <v>
大分県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1:34" s="53" customFormat="1" ht="13.5" customHeight="1" x14ac:dyDescent="0.2">
      <c r="A146" s="61">
        <f>
I27</f>
        <v>
0</v>
      </c>
      <c r="B146" s="61" t="s">
        <v>
155</v>
      </c>
      <c r="C146" s="61"/>
      <c r="D146" s="61"/>
      <c r="E146" s="61"/>
      <c r="F146" s="83">
        <v>
45</v>
      </c>
      <c r="G146" s="83" t="str">
        <f>
県コード!I48</f>
        <v>
宮崎県</v>
      </c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1:34" ht="13.5" customHeight="1" x14ac:dyDescent="0.2">
      <c r="A147" s="61">
        <f>
N27</f>
        <v>
0</v>
      </c>
      <c r="B147" s="61" t="s">
        <v>
156</v>
      </c>
      <c r="C147" s="61"/>
      <c r="D147" s="61"/>
      <c r="E147" s="61"/>
      <c r="F147" s="83">
        <v>
46</v>
      </c>
      <c r="G147" s="83" t="str">
        <f>
県コード!I49</f>
        <v>
鹿児島県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1:34" ht="13.5" customHeight="1" x14ac:dyDescent="0.2">
      <c r="A148" s="61">
        <f>
Q27</f>
        <v>
0</v>
      </c>
      <c r="B148" s="61" t="s">
        <v>
157</v>
      </c>
      <c r="C148" s="61"/>
      <c r="D148" s="61"/>
      <c r="E148" s="61"/>
      <c r="F148" s="83">
        <v>
47</v>
      </c>
      <c r="G148" s="83" t="str">
        <f>
県コード!I50</f>
        <v>
沖縄県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1:34" ht="13.5" customHeight="1" x14ac:dyDescent="0.2">
      <c r="A149" s="61">
        <f>
D28</f>
        <v>
0</v>
      </c>
      <c r="B149" s="61" t="s">
        <v>
158</v>
      </c>
      <c r="C149" s="61"/>
      <c r="D149" s="61"/>
      <c r="E149" s="61"/>
      <c r="F149" s="83"/>
      <c r="G149" s="83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1:34" s="53" customFormat="1" ht="13.5" customHeight="1" x14ac:dyDescent="0.2">
      <c r="A150" s="61">
        <f>
I28</f>
        <v>
0</v>
      </c>
      <c r="B150" s="61" t="s">
        <v>
158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spans="1:34" ht="13.5" customHeight="1" x14ac:dyDescent="0.2">
      <c r="A151" s="61">
        <f>
D29</f>
        <v>
0</v>
      </c>
      <c r="B151" s="61" t="s">
        <v>
159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spans="1:34" s="53" customFormat="1" ht="13.5" customHeight="1" x14ac:dyDescent="0.2">
      <c r="A152" s="61">
        <f>
I29</f>
        <v>
0</v>
      </c>
      <c r="B152" s="61" t="s">
        <v>
160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spans="1:34" ht="13.5" customHeight="1" x14ac:dyDescent="0.2">
      <c r="A153" s="61">
        <f>
N29</f>
        <v>
0</v>
      </c>
      <c r="B153" s="61" t="s">
        <v>
161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spans="1:34" x14ac:dyDescent="0.2">
      <c r="A154" s="61">
        <f>
Q29</f>
        <v>
0</v>
      </c>
      <c r="B154" s="61" t="s">
        <v>
162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spans="1:34" x14ac:dyDescent="0.2">
      <c r="A155" s="61">
        <f>
I37</f>
        <v>
0</v>
      </c>
      <c r="B155" s="61" t="s">
        <v>
169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spans="1:34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spans="1:34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spans="1:34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spans="1:34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spans="1:34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spans="1:34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spans="1:34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spans="1:34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spans="1:34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spans="1:34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spans="1:34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spans="1:34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spans="1:34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spans="1:34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spans="1:34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spans="1:34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spans="1:34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spans="1:34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</sheetData>
  <sheetProtection selectLockedCells="1"/>
  <mergeCells count="103">
    <mergeCell ref="S26:W27"/>
    <mergeCell ref="S28:W29"/>
    <mergeCell ref="S18:W21"/>
    <mergeCell ref="S22:W25"/>
    <mergeCell ref="Q19:R19"/>
    <mergeCell ref="Q20:R20"/>
    <mergeCell ref="Q21:R21"/>
    <mergeCell ref="B24:R25"/>
    <mergeCell ref="B22:B23"/>
    <mergeCell ref="D22:H22"/>
    <mergeCell ref="I22:M22"/>
    <mergeCell ref="N22:P22"/>
    <mergeCell ref="Q22:R22"/>
    <mergeCell ref="D23:H23"/>
    <mergeCell ref="I23:M23"/>
    <mergeCell ref="N23:P23"/>
    <mergeCell ref="B34:C34"/>
    <mergeCell ref="F34:G34"/>
    <mergeCell ref="B26:B27"/>
    <mergeCell ref="D27:H27"/>
    <mergeCell ref="I27:M27"/>
    <mergeCell ref="N20:P20"/>
    <mergeCell ref="S2:W6"/>
    <mergeCell ref="S7:W8"/>
    <mergeCell ref="S11:W12"/>
    <mergeCell ref="S13:W14"/>
    <mergeCell ref="S15:W15"/>
    <mergeCell ref="S9:W10"/>
    <mergeCell ref="S16:W17"/>
    <mergeCell ref="F17:K17"/>
    <mergeCell ref="N21:P21"/>
    <mergeCell ref="L16:R16"/>
    <mergeCell ref="N18:P18"/>
    <mergeCell ref="D20:H20"/>
    <mergeCell ref="I20:M20"/>
    <mergeCell ref="D21:H21"/>
    <mergeCell ref="I21:M21"/>
    <mergeCell ref="B13:G13"/>
    <mergeCell ref="D18:H18"/>
    <mergeCell ref="D19:H19"/>
    <mergeCell ref="K11:M11"/>
    <mergeCell ref="B9:R9"/>
    <mergeCell ref="K14:R14"/>
    <mergeCell ref="K15:R15"/>
    <mergeCell ref="B16:E16"/>
    <mergeCell ref="B18:B19"/>
    <mergeCell ref="B17:E17"/>
    <mergeCell ref="N26:P26"/>
    <mergeCell ref="N27:P27"/>
    <mergeCell ref="I18:M18"/>
    <mergeCell ref="I19:M19"/>
    <mergeCell ref="H13:J13"/>
    <mergeCell ref="H14:J14"/>
    <mergeCell ref="H15:J15"/>
    <mergeCell ref="K13:R13"/>
    <mergeCell ref="I37:O37"/>
    <mergeCell ref="A26:A29"/>
    <mergeCell ref="A22:A25"/>
    <mergeCell ref="B20:B21"/>
    <mergeCell ref="A18:A21"/>
    <mergeCell ref="B28:R29"/>
    <mergeCell ref="A1:R1"/>
    <mergeCell ref="A2:F4"/>
    <mergeCell ref="A7:D7"/>
    <mergeCell ref="J2:R2"/>
    <mergeCell ref="J4:R4"/>
    <mergeCell ref="G2:I4"/>
    <mergeCell ref="F11:J11"/>
    <mergeCell ref="B12:R12"/>
    <mergeCell ref="P6:R6"/>
    <mergeCell ref="N11:R11"/>
    <mergeCell ref="M5:O5"/>
    <mergeCell ref="M6:O6"/>
    <mergeCell ref="J5:L5"/>
    <mergeCell ref="J6:L6"/>
    <mergeCell ref="B11:C11"/>
    <mergeCell ref="K7:R7"/>
    <mergeCell ref="P5:R5"/>
    <mergeCell ref="D11:E11"/>
    <mergeCell ref="J3:R3"/>
    <mergeCell ref="A14:A15"/>
    <mergeCell ref="B10:R10"/>
    <mergeCell ref="Q23:R23"/>
    <mergeCell ref="S34:V34"/>
    <mergeCell ref="S37:W40"/>
    <mergeCell ref="S35:W36"/>
    <mergeCell ref="A5:F6"/>
    <mergeCell ref="G5:I5"/>
    <mergeCell ref="G6:I6"/>
    <mergeCell ref="M40:R40"/>
    <mergeCell ref="Q18:R18"/>
    <mergeCell ref="N19:P19"/>
    <mergeCell ref="L17:R17"/>
    <mergeCell ref="A30:R30"/>
    <mergeCell ref="A32:R32"/>
    <mergeCell ref="D26:H26"/>
    <mergeCell ref="I26:M26"/>
    <mergeCell ref="Q26:R26"/>
    <mergeCell ref="Q27:R27"/>
    <mergeCell ref="A16:A17"/>
    <mergeCell ref="F16:K16"/>
    <mergeCell ref="B14:G15"/>
    <mergeCell ref="A37:G37"/>
  </mergeCells>
  <phoneticPr fontId="2"/>
  <conditionalFormatting sqref="B34">
    <cfRule type="cellIs" dxfId="75" priority="87" stopIfTrue="1" operator="equal">
      <formula>
""</formula>
    </cfRule>
  </conditionalFormatting>
  <conditionalFormatting sqref="B9:R10">
    <cfRule type="containsBlanks" dxfId="74" priority="25">
      <formula>
LEN(TRIM(B9))=0</formula>
    </cfRule>
  </conditionalFormatting>
  <conditionalFormatting sqref="B11:C11 F11:J11">
    <cfRule type="containsBlanks" dxfId="73" priority="24">
      <formula>
LEN(TRIM(B11))=0</formula>
    </cfRule>
  </conditionalFormatting>
  <conditionalFormatting sqref="B12:R12">
    <cfRule type="containsBlanks" dxfId="72" priority="88">
      <formula>
LEN(TRIM(B12))=0</formula>
    </cfRule>
  </conditionalFormatting>
  <conditionalFormatting sqref="D34 F34:G34">
    <cfRule type="containsBlanks" dxfId="71" priority="17">
      <formula>
LEN(TRIM(D34))=0</formula>
    </cfRule>
  </conditionalFormatting>
  <conditionalFormatting sqref="N19:R19 N21:R21 N27:R27">
    <cfRule type="containsBlanks" dxfId="70" priority="18">
      <formula>
LEN(TRIM(N19))=0</formula>
    </cfRule>
  </conditionalFormatting>
  <conditionalFormatting sqref="I37:O37">
    <cfRule type="containsBlanks" dxfId="69" priority="14">
      <formula>
LEN(TRIM(I37))=0</formula>
    </cfRule>
  </conditionalFormatting>
  <conditionalFormatting sqref="G6:I6">
    <cfRule type="containsBlanks" dxfId="68" priority="13">
      <formula>
LEN(TRIM(G6))=0</formula>
    </cfRule>
  </conditionalFormatting>
  <conditionalFormatting sqref="B24:R25">
    <cfRule type="expression" dxfId="67" priority="11">
      <formula>
$B$24&lt;&gt;""</formula>
    </cfRule>
  </conditionalFormatting>
  <conditionalFormatting sqref="B13:G15">
    <cfRule type="containsBlanks" dxfId="66" priority="10">
      <formula>
LEN(TRIM(B13))=0</formula>
    </cfRule>
  </conditionalFormatting>
  <conditionalFormatting sqref="K13:R15">
    <cfRule type="containsBlanks" dxfId="65" priority="9">
      <formula>
LEN(TRIM(K13))=0</formula>
    </cfRule>
  </conditionalFormatting>
  <conditionalFormatting sqref="B17:R17">
    <cfRule type="containsBlanks" dxfId="64" priority="8">
      <formula>
LEN(TRIM(B17))=0</formula>
    </cfRule>
  </conditionalFormatting>
  <conditionalFormatting sqref="D18:M21">
    <cfRule type="containsBlanks" dxfId="63" priority="7">
      <formula>
LEN(TRIM(D18))=0</formula>
    </cfRule>
  </conditionalFormatting>
  <conditionalFormatting sqref="D26:M27">
    <cfRule type="containsBlanks" dxfId="62" priority="6">
      <formula>
LEN(TRIM(D26))=0</formula>
    </cfRule>
  </conditionalFormatting>
  <conditionalFormatting sqref="B28:R29">
    <cfRule type="expression" dxfId="61" priority="3">
      <formula>
$B$24&lt;&gt;""</formula>
    </cfRule>
  </conditionalFormatting>
  <conditionalFormatting sqref="N23:R23">
    <cfRule type="containsBlanks" dxfId="60" priority="2">
      <formula>
LEN(TRIM(N23))=0</formula>
    </cfRule>
  </conditionalFormatting>
  <conditionalFormatting sqref="D22:M23">
    <cfRule type="containsBlanks" dxfId="59" priority="1">
      <formula>
LEN(TRIM(D22))=0</formula>
    </cfRule>
  </conditionalFormatting>
  <dataValidations count="7">
    <dataValidation type="list" allowBlank="1" showInputMessage="1" showErrorMessage="1" sqref="F17">
      <formula1>
分野</formula1>
    </dataValidation>
    <dataValidation type="list" allowBlank="1" showInputMessage="1" showErrorMessage="1" sqref="N21:P21 N19:P19 N23:P23">
      <formula1>
学年</formula1>
    </dataValidation>
    <dataValidation type="list" allowBlank="1" showInputMessage="1" showErrorMessage="1" sqref="B17">
      <formula1>
口頭ポスター</formula1>
    </dataValidation>
    <dataValidation type="list" allowBlank="1" showInputMessage="1" showErrorMessage="1" sqref="L17:R17">
      <formula1>
有無</formula1>
    </dataValidation>
    <dataValidation type="list" allowBlank="1" showInputMessage="1" showErrorMessage="1" sqref="Q19:R19 Q21:R21 Q27:R27 Q23:R23">
      <formula1>
性別</formula1>
    </dataValidation>
    <dataValidation imeMode="hiragana" allowBlank="1" showInputMessage="1" showErrorMessage="1" sqref="B9:R10 B13:G13"/>
    <dataValidation imeMode="halfAlpha" allowBlank="1" showInputMessage="1" showErrorMessage="1" sqref="B11:C11 F11:J11"/>
  </dataValidations>
  <pageMargins left="0.78740157480314965" right="0.78740157480314965" top="0.78740157480314965" bottom="0.59055118110236227" header="0.31496062992125984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B164"/>
  <sheetViews>
    <sheetView showGridLines="0" zoomScale="70" zoomScaleNormal="70" zoomScaleSheetLayoutView="100" workbookViewId="0">
      <selection activeCell="F6" sqref="F6:G6"/>
    </sheetView>
  </sheetViews>
  <sheetFormatPr defaultColWidth="13" defaultRowHeight="13.2" x14ac:dyDescent="0.2"/>
  <cols>
    <col min="1" max="1" width="11" customWidth="1"/>
    <col min="2" max="2" width="5.33203125" customWidth="1"/>
    <col min="3" max="3" width="9.33203125" customWidth="1"/>
    <col min="4" max="4" width="6.6640625" customWidth="1"/>
    <col min="5" max="5" width="4.88671875" customWidth="1"/>
    <col min="6" max="6" width="4.77734375" customWidth="1"/>
    <col min="7" max="8" width="2.77734375" customWidth="1"/>
    <col min="9" max="9" width="4.33203125" customWidth="1"/>
    <col min="10" max="12" width="5.6640625" customWidth="1"/>
    <col min="13" max="13" width="3.109375" style="53" customWidth="1"/>
    <col min="14" max="14" width="3.109375" customWidth="1"/>
    <col min="15" max="16" width="5.33203125" customWidth="1"/>
    <col min="17" max="22" width="15" customWidth="1"/>
  </cols>
  <sheetData>
    <row r="1" spans="1:28" s="53" customFormat="1" x14ac:dyDescent="0.2">
      <c r="P1" s="101" t="s">
        <v>
311</v>
      </c>
    </row>
    <row r="2" spans="1:28" ht="24" customHeight="1" x14ac:dyDescent="0.2">
      <c r="A2" s="32"/>
      <c r="B2" s="15"/>
      <c r="C2" s="15"/>
      <c r="D2" s="15"/>
      <c r="E2" s="15"/>
      <c r="F2" s="15"/>
      <c r="G2" s="315" t="s">
        <v>
20</v>
      </c>
      <c r="H2" s="315"/>
      <c r="I2" s="315"/>
      <c r="J2" s="336" t="s">
        <v>
248</v>
      </c>
      <c r="K2" s="336"/>
      <c r="L2" s="336"/>
      <c r="M2" s="336"/>
      <c r="N2" s="336"/>
      <c r="O2" s="336"/>
      <c r="P2" s="336"/>
      <c r="Q2" s="329" t="s">
        <v>
347</v>
      </c>
      <c r="R2" s="329"/>
      <c r="S2" s="329"/>
      <c r="T2" s="329"/>
      <c r="U2" s="329"/>
      <c r="V2" s="329"/>
      <c r="W2" s="329"/>
      <c r="X2" s="61"/>
      <c r="Y2" s="61"/>
      <c r="Z2" s="61"/>
      <c r="AA2" s="61"/>
      <c r="AB2" s="61"/>
    </row>
    <row r="3" spans="1:28" ht="21" customHeight="1" x14ac:dyDescent="0.2">
      <c r="A3" s="337" t="s">
        <v>
332</v>
      </c>
      <c r="B3" s="337"/>
      <c r="C3" s="337"/>
      <c r="D3" s="337"/>
      <c r="E3" s="337"/>
      <c r="F3" s="49"/>
      <c r="G3" s="315"/>
      <c r="H3" s="315"/>
      <c r="I3" s="315"/>
      <c r="J3" s="317" t="s">
        <v>
342</v>
      </c>
      <c r="K3" s="317"/>
      <c r="L3" s="317"/>
      <c r="M3" s="317"/>
      <c r="N3" s="317"/>
      <c r="O3" s="317"/>
      <c r="P3" s="317"/>
      <c r="Q3" s="329"/>
      <c r="R3" s="329"/>
      <c r="S3" s="329"/>
      <c r="T3" s="329"/>
      <c r="U3" s="329"/>
      <c r="V3" s="329"/>
      <c r="W3" s="329"/>
      <c r="X3" s="61"/>
      <c r="Y3" s="61"/>
      <c r="Z3" s="61"/>
      <c r="AA3" s="61"/>
      <c r="AB3" s="61"/>
    </row>
    <row r="4" spans="1:28" ht="6" customHeight="1" x14ac:dyDescent="0.2">
      <c r="A4" s="337"/>
      <c r="B4" s="337"/>
      <c r="C4" s="337"/>
      <c r="D4" s="337"/>
      <c r="E4" s="337"/>
      <c r="F4" s="49"/>
      <c r="G4" s="49"/>
      <c r="H4" s="49"/>
      <c r="I4" s="2"/>
      <c r="J4" s="2"/>
      <c r="K4" s="2"/>
      <c r="L4" s="2"/>
      <c r="M4" s="2"/>
      <c r="N4" s="2"/>
      <c r="O4" s="2"/>
      <c r="P4" s="2"/>
      <c r="Q4" s="93"/>
      <c r="R4" s="93"/>
      <c r="S4" s="93"/>
      <c r="T4" s="93"/>
      <c r="U4" s="93"/>
      <c r="V4" s="93"/>
      <c r="W4" s="93"/>
      <c r="X4" s="61"/>
      <c r="Y4" s="61"/>
      <c r="Z4" s="61"/>
      <c r="AA4" s="61"/>
      <c r="AB4" s="61"/>
    </row>
    <row r="5" spans="1:28" ht="18.75" customHeight="1" x14ac:dyDescent="0.2">
      <c r="A5" s="331" t="s">
        <v>
92</v>
      </c>
      <c r="B5" s="331"/>
      <c r="C5" s="331"/>
      <c r="D5" s="331"/>
      <c r="E5" s="331"/>
      <c r="F5" s="332" t="s">
        <v>
260</v>
      </c>
      <c r="G5" s="332"/>
      <c r="H5" s="290" t="s">
        <v>
286</v>
      </c>
      <c r="I5" s="290"/>
      <c r="J5" s="291"/>
      <c r="K5" s="289" t="s">
        <v>
12</v>
      </c>
      <c r="L5" s="290"/>
      <c r="M5" s="291"/>
      <c r="N5" s="213" t="s">
        <v>
13</v>
      </c>
      <c r="O5" s="213"/>
      <c r="P5" s="213"/>
      <c r="Q5" s="87"/>
      <c r="R5" s="87"/>
      <c r="S5" s="87"/>
      <c r="T5" s="87"/>
      <c r="U5" s="87"/>
      <c r="V5" s="87"/>
      <c r="W5" s="85"/>
      <c r="X5" s="61"/>
      <c r="Y5" s="61"/>
      <c r="Z5" s="61"/>
      <c r="AA5" s="61"/>
      <c r="AB5" s="61"/>
    </row>
    <row r="6" spans="1:28" ht="39" customHeight="1" x14ac:dyDescent="0.2">
      <c r="A6" s="331"/>
      <c r="B6" s="331"/>
      <c r="C6" s="331"/>
      <c r="D6" s="331"/>
      <c r="E6" s="331"/>
      <c r="F6" s="292" t="str">
        <f>
IF(様式2!$G$6="","",様式2!$G$6)</f>
        <v/>
      </c>
      <c r="G6" s="294"/>
      <c r="H6" s="333" t="str">
        <f>
様式2!$J$6</f>
        <v/>
      </c>
      <c r="I6" s="334"/>
      <c r="J6" s="335"/>
      <c r="K6" s="292"/>
      <c r="L6" s="293"/>
      <c r="M6" s="294"/>
      <c r="N6" s="212"/>
      <c r="O6" s="212"/>
      <c r="P6" s="212"/>
      <c r="Q6" s="327" t="s">
        <v>
348</v>
      </c>
      <c r="R6" s="328"/>
      <c r="S6" s="328"/>
      <c r="T6" s="328"/>
      <c r="U6" s="328"/>
      <c r="V6" s="328"/>
      <c r="W6" s="328"/>
      <c r="X6" s="61"/>
      <c r="Y6" s="61"/>
      <c r="Z6" s="61"/>
      <c r="AA6" s="61"/>
      <c r="AB6" s="61"/>
    </row>
    <row r="7" spans="1:28" ht="16.5" customHeight="1" x14ac:dyDescent="0.2">
      <c r="A7" s="16"/>
      <c r="B7" s="16"/>
      <c r="C7" s="16"/>
      <c r="D7" s="16"/>
      <c r="E7" s="17"/>
      <c r="F7" s="17"/>
      <c r="G7" s="17"/>
      <c r="H7" s="301" t="s">
        <v>
217</v>
      </c>
      <c r="I7" s="301"/>
      <c r="J7" s="301"/>
      <c r="K7" s="301"/>
      <c r="L7" s="301"/>
      <c r="M7" s="301"/>
      <c r="N7" s="301"/>
      <c r="O7" s="301"/>
      <c r="P7" s="301"/>
      <c r="Q7" s="87"/>
      <c r="R7" s="87"/>
      <c r="S7" s="87"/>
      <c r="T7" s="87"/>
      <c r="U7" s="87"/>
      <c r="V7" s="87"/>
      <c r="W7" s="85"/>
      <c r="X7" s="61"/>
      <c r="Y7" s="61"/>
      <c r="Z7" s="61"/>
      <c r="AA7" s="61"/>
      <c r="AB7" s="61"/>
    </row>
    <row r="8" spans="1:28" ht="13.5" customHeight="1" x14ac:dyDescent="0.2">
      <c r="A8" s="283" t="s">
        <v>
33</v>
      </c>
      <c r="B8" s="179" t="s">
        <v>
2</v>
      </c>
      <c r="C8" s="180"/>
      <c r="D8" s="181"/>
      <c r="E8" s="179" t="str">
        <f>
IF(B9="ポスター発表","（ 領域 ）",IF(B9="研究発表","発表部門","発表部門"))</f>
        <v>
発表部門</v>
      </c>
      <c r="F8" s="180"/>
      <c r="G8" s="180"/>
      <c r="H8" s="180"/>
      <c r="I8" s="180"/>
      <c r="J8" s="181"/>
      <c r="K8" s="179" t="s">
        <v>
34</v>
      </c>
      <c r="L8" s="180"/>
      <c r="M8" s="180"/>
      <c r="N8" s="180"/>
      <c r="O8" s="180"/>
      <c r="P8" s="181"/>
      <c r="Q8" s="91"/>
      <c r="R8" s="92"/>
      <c r="S8" s="92"/>
      <c r="T8" s="92"/>
      <c r="U8" s="92"/>
      <c r="V8" s="92"/>
      <c r="W8" s="85"/>
      <c r="X8" s="61"/>
      <c r="Y8" s="61"/>
      <c r="Z8" s="61"/>
      <c r="AA8" s="61"/>
      <c r="AB8" s="61"/>
    </row>
    <row r="9" spans="1:28" ht="30" customHeight="1" x14ac:dyDescent="0.2">
      <c r="A9" s="316"/>
      <c r="B9" s="298" t="str">
        <f>
IF(様式2!B17="","",様式2!B17)</f>
        <v/>
      </c>
      <c r="C9" s="299"/>
      <c r="D9" s="300"/>
      <c r="E9" s="298" t="str">
        <f>
IF(様式2!F17="","",様式2!F17)</f>
        <v/>
      </c>
      <c r="F9" s="299"/>
      <c r="G9" s="299"/>
      <c r="H9" s="299"/>
      <c r="I9" s="299"/>
      <c r="J9" s="300"/>
      <c r="K9" s="298" t="str">
        <f>
IF(様式2!L17="","",様式2!L17)</f>
        <v/>
      </c>
      <c r="L9" s="299"/>
      <c r="M9" s="299"/>
      <c r="N9" s="299"/>
      <c r="O9" s="299"/>
      <c r="P9" s="300"/>
      <c r="Q9" s="91"/>
      <c r="R9" s="92"/>
      <c r="S9" s="92"/>
      <c r="T9" s="92"/>
      <c r="U9" s="92"/>
      <c r="V9" s="92"/>
      <c r="W9" s="85"/>
      <c r="X9" s="61"/>
      <c r="Y9" s="61"/>
      <c r="Z9" s="61"/>
      <c r="AA9" s="61"/>
      <c r="AB9" s="61"/>
    </row>
    <row r="10" spans="1:28" ht="13.5" customHeight="1" x14ac:dyDescent="0.2">
      <c r="A10" s="21" t="s">
        <v>
0</v>
      </c>
      <c r="B10" s="338" t="str">
        <f>
IF(様式2!B9="","",様式2!B9)</f>
        <v/>
      </c>
      <c r="C10" s="339"/>
      <c r="D10" s="339"/>
      <c r="E10" s="339"/>
      <c r="F10" s="339"/>
      <c r="G10" s="339"/>
      <c r="H10" s="339"/>
      <c r="I10" s="339"/>
      <c r="J10" s="340"/>
      <c r="K10" s="295" t="s">
        <v>
14</v>
      </c>
      <c r="L10" s="296"/>
      <c r="M10" s="296"/>
      <c r="N10" s="296"/>
      <c r="O10" s="296"/>
      <c r="P10" s="297"/>
      <c r="Q10" s="91"/>
      <c r="R10" s="92"/>
      <c r="S10" s="92"/>
      <c r="T10" s="92"/>
      <c r="U10" s="92"/>
      <c r="V10" s="92"/>
      <c r="W10" s="85"/>
      <c r="X10" s="61"/>
      <c r="Y10" s="61"/>
      <c r="Z10" s="61"/>
      <c r="AA10" s="61"/>
      <c r="AB10" s="61"/>
    </row>
    <row r="11" spans="1:28" ht="28.2" customHeight="1" x14ac:dyDescent="0.2">
      <c r="A11" s="12" t="s">
        <v>
23</v>
      </c>
      <c r="B11" s="312" t="str">
        <f>
IF(様式2!B10="","",様式2!B10)</f>
        <v/>
      </c>
      <c r="C11" s="313"/>
      <c r="D11" s="313"/>
      <c r="E11" s="313"/>
      <c r="F11" s="313"/>
      <c r="G11" s="313"/>
      <c r="H11" s="313"/>
      <c r="I11" s="313"/>
      <c r="J11" s="314"/>
      <c r="K11" s="306" t="str">
        <f>
IF(様式2!B14="","",様式2!B14)</f>
        <v/>
      </c>
      <c r="L11" s="307"/>
      <c r="M11" s="307"/>
      <c r="N11" s="307"/>
      <c r="O11" s="307"/>
      <c r="P11" s="308"/>
      <c r="Q11" s="91"/>
      <c r="R11" s="92"/>
      <c r="S11" s="92"/>
      <c r="T11" s="92"/>
      <c r="U11" s="92"/>
      <c r="V11" s="92"/>
      <c r="W11" s="85"/>
      <c r="X11" s="61"/>
      <c r="Y11" s="61"/>
      <c r="Z11" s="61"/>
      <c r="AA11" s="61"/>
      <c r="AB11" s="61"/>
    </row>
    <row r="12" spans="1:28" ht="17.100000000000001" customHeight="1" x14ac:dyDescent="0.2">
      <c r="A12" s="7" t="s">
        <v>
0</v>
      </c>
      <c r="B12" s="330" t="str">
        <f>
IF(様式2!K13="","",様式2!K13)</f>
        <v/>
      </c>
      <c r="C12" s="282"/>
      <c r="D12" s="282"/>
      <c r="E12" s="282"/>
      <c r="F12" s="282"/>
      <c r="G12" s="282"/>
      <c r="H12" s="282"/>
      <c r="I12" s="284"/>
      <c r="J12" s="179" t="s">
        <v>
137</v>
      </c>
      <c r="K12" s="180"/>
      <c r="L12" s="180"/>
      <c r="M12" s="180"/>
      <c r="N12" s="180"/>
      <c r="O12" s="180"/>
      <c r="P12" s="181"/>
      <c r="Q12" s="87"/>
      <c r="R12" s="87"/>
      <c r="S12" s="87"/>
      <c r="T12" s="87"/>
      <c r="U12" s="87"/>
      <c r="V12" s="87"/>
      <c r="W12" s="85"/>
      <c r="X12" s="61"/>
      <c r="Y12" s="61"/>
      <c r="Z12" s="61"/>
      <c r="AA12" s="61"/>
      <c r="AB12" s="61"/>
    </row>
    <row r="13" spans="1:28" ht="33.75" customHeight="1" x14ac:dyDescent="0.2">
      <c r="A13" s="13" t="s">
        <v>
28</v>
      </c>
      <c r="B13" s="326" t="str">
        <f>
IF(様式2!K14="","",様式2!K14)</f>
        <v/>
      </c>
      <c r="C13" s="274"/>
      <c r="D13" s="274"/>
      <c r="E13" s="274"/>
      <c r="F13" s="274"/>
      <c r="G13" s="274"/>
      <c r="H13" s="274"/>
      <c r="I13" s="274"/>
      <c r="J13" s="312" t="str">
        <f>
IF(様式2!K15="","",様式2!K15)</f>
        <v/>
      </c>
      <c r="K13" s="313"/>
      <c r="L13" s="313"/>
      <c r="M13" s="313"/>
      <c r="N13" s="313"/>
      <c r="O13" s="313"/>
      <c r="P13" s="314"/>
      <c r="Q13" s="87"/>
      <c r="R13" s="87"/>
      <c r="S13" s="87"/>
      <c r="T13" s="87"/>
      <c r="U13" s="87"/>
      <c r="V13" s="87"/>
      <c r="W13" s="85"/>
      <c r="X13" s="61"/>
      <c r="Y13" s="61"/>
      <c r="Z13" s="61"/>
      <c r="AA13" s="61"/>
      <c r="AB13" s="61"/>
    </row>
    <row r="14" spans="1:28" ht="25.5" customHeight="1" x14ac:dyDescent="0.2">
      <c r="A14" s="28" t="s">
        <v>
91</v>
      </c>
      <c r="B14" s="309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1"/>
      <c r="Q14" s="318" t="s">
        <v>
329</v>
      </c>
      <c r="R14" s="154"/>
      <c r="S14" s="154"/>
      <c r="T14" s="154"/>
      <c r="U14" s="154"/>
      <c r="V14" s="154"/>
      <c r="W14" s="154"/>
      <c r="X14" s="61"/>
      <c r="Y14" s="61"/>
      <c r="Z14" s="61"/>
      <c r="AA14" s="61"/>
      <c r="AB14" s="61"/>
    </row>
    <row r="15" spans="1:28" ht="59.25" customHeight="1" x14ac:dyDescent="0.2">
      <c r="A15" s="8" t="s">
        <v>
15</v>
      </c>
      <c r="B15" s="150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151"/>
      <c r="Q15" s="318"/>
      <c r="R15" s="154"/>
      <c r="S15" s="154"/>
      <c r="T15" s="154"/>
      <c r="U15" s="154"/>
      <c r="V15" s="154"/>
      <c r="W15" s="154"/>
      <c r="X15" s="61"/>
      <c r="Y15" s="61"/>
      <c r="Z15" s="61"/>
      <c r="AA15" s="61"/>
      <c r="AB15" s="61"/>
    </row>
    <row r="16" spans="1:28" ht="18" customHeight="1" x14ac:dyDescent="0.2">
      <c r="A16" s="283" t="s">
        <v>
343</v>
      </c>
      <c r="B16" s="276">
        <v>
1</v>
      </c>
      <c r="C16" s="9" t="s">
        <v>
0</v>
      </c>
      <c r="D16" s="281" t="str">
        <f>
IF(様式2!D18:L18="","",様式2!D18:L18)</f>
        <v/>
      </c>
      <c r="E16" s="282"/>
      <c r="F16" s="282"/>
      <c r="G16" s="282"/>
      <c r="H16" s="282" t="str">
        <f>
IF(様式2!I18="","",様式2!I18)</f>
        <v/>
      </c>
      <c r="I16" s="282"/>
      <c r="J16" s="282"/>
      <c r="K16" s="284"/>
      <c r="L16" s="278" t="s">
        <v>
4</v>
      </c>
      <c r="M16" s="279"/>
      <c r="N16" s="280"/>
      <c r="O16" s="179" t="s">
        <v>
24</v>
      </c>
      <c r="P16" s="181"/>
      <c r="Q16" s="87"/>
      <c r="R16" s="87"/>
      <c r="S16" s="87"/>
      <c r="T16" s="87"/>
      <c r="U16" s="87"/>
      <c r="V16" s="87"/>
      <c r="W16" s="85"/>
      <c r="X16" s="61"/>
      <c r="Y16" s="61"/>
      <c r="Z16" s="61"/>
      <c r="AA16" s="61"/>
      <c r="AB16" s="61"/>
    </row>
    <row r="17" spans="1:28" ht="36" customHeight="1" x14ac:dyDescent="0.2">
      <c r="A17" s="266"/>
      <c r="B17" s="277"/>
      <c r="C17" s="10" t="s">
        <v>
218</v>
      </c>
      <c r="D17" s="273" t="str">
        <f>
IF(様式2!D19:L19="","",様式2!D19:L19)</f>
        <v/>
      </c>
      <c r="E17" s="274"/>
      <c r="F17" s="274"/>
      <c r="G17" s="274"/>
      <c r="H17" s="274" t="str">
        <f>
IF(様式2!I19="","",様式2!I19)</f>
        <v/>
      </c>
      <c r="I17" s="274"/>
      <c r="J17" s="274"/>
      <c r="K17" s="275"/>
      <c r="L17" s="271" t="str">
        <f>
IF(様式2!N19="","",様式2!N19)</f>
        <v/>
      </c>
      <c r="M17" s="288"/>
      <c r="N17" s="272"/>
      <c r="O17" s="271" t="str">
        <f>
IF(様式2!Q19="","",様式2!Q19)</f>
        <v/>
      </c>
      <c r="P17" s="272"/>
      <c r="Q17" s="87"/>
      <c r="R17" s="87"/>
      <c r="S17" s="87"/>
      <c r="T17" s="87"/>
      <c r="U17" s="87"/>
      <c r="V17" s="87"/>
      <c r="W17" s="85"/>
      <c r="X17" s="61"/>
      <c r="Y17" s="61"/>
      <c r="Z17" s="61"/>
      <c r="AA17" s="61"/>
      <c r="AB17" s="61"/>
    </row>
    <row r="18" spans="1:28" ht="18" customHeight="1" x14ac:dyDescent="0.2">
      <c r="A18" s="266"/>
      <c r="B18" s="276">
        <v>
2</v>
      </c>
      <c r="C18" s="4" t="s">
        <v>
0</v>
      </c>
      <c r="D18" s="281" t="str">
        <f>
IF(様式2!D20:L20="","",様式2!D20:L20)</f>
        <v/>
      </c>
      <c r="E18" s="282"/>
      <c r="F18" s="282"/>
      <c r="G18" s="282"/>
      <c r="H18" s="282" t="str">
        <f>
IF(様式2!I20="","",様式2!I20)</f>
        <v/>
      </c>
      <c r="I18" s="282"/>
      <c r="J18" s="282"/>
      <c r="K18" s="284"/>
      <c r="L18" s="278" t="s">
        <v>
4</v>
      </c>
      <c r="M18" s="279"/>
      <c r="N18" s="280"/>
      <c r="O18" s="179" t="s">
        <v>
24</v>
      </c>
      <c r="P18" s="181"/>
      <c r="Q18" s="87"/>
      <c r="R18" s="87"/>
      <c r="S18" s="87"/>
      <c r="T18" s="87"/>
      <c r="U18" s="87"/>
      <c r="V18" s="87"/>
      <c r="W18" s="85"/>
      <c r="X18" s="61"/>
      <c r="Y18" s="61"/>
      <c r="Z18" s="61"/>
      <c r="AA18" s="61"/>
      <c r="AB18" s="61"/>
    </row>
    <row r="19" spans="1:28" ht="36" customHeight="1" x14ac:dyDescent="0.2">
      <c r="A19" s="267"/>
      <c r="B19" s="277"/>
      <c r="C19" s="6" t="s">
        <v>
218</v>
      </c>
      <c r="D19" s="273" t="str">
        <f>
IF(様式2!D21:L21="","",様式2!D21:L21)</f>
        <v/>
      </c>
      <c r="E19" s="274"/>
      <c r="F19" s="274"/>
      <c r="G19" s="274"/>
      <c r="H19" s="274" t="str">
        <f>
IF(様式2!I21="","",様式2!I21)</f>
        <v/>
      </c>
      <c r="I19" s="274"/>
      <c r="J19" s="274"/>
      <c r="K19" s="275"/>
      <c r="L19" s="271" t="str">
        <f>
IF(様式2!N21="","",様式2!N21)</f>
        <v/>
      </c>
      <c r="M19" s="288"/>
      <c r="N19" s="272"/>
      <c r="O19" s="271" t="str">
        <f>
IF(様式2!Q21="","",様式2!Q21)</f>
        <v/>
      </c>
      <c r="P19" s="272"/>
      <c r="Q19" s="87"/>
      <c r="R19" s="87"/>
      <c r="S19" s="87"/>
      <c r="T19" s="87"/>
      <c r="U19" s="87"/>
      <c r="V19" s="87"/>
      <c r="W19" s="85"/>
      <c r="X19" s="61"/>
      <c r="Y19" s="61"/>
      <c r="Z19" s="61"/>
      <c r="AA19" s="61"/>
      <c r="AB19" s="61"/>
    </row>
    <row r="20" spans="1:28" ht="102" customHeight="1" x14ac:dyDescent="0.2">
      <c r="A20" s="265" t="s">
        <v>
344</v>
      </c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70"/>
      <c r="Q20" s="321" t="s">
        <v>
400</v>
      </c>
      <c r="R20" s="322"/>
      <c r="S20" s="322"/>
      <c r="T20" s="322"/>
      <c r="U20" s="322"/>
      <c r="V20" s="322"/>
      <c r="W20" s="322"/>
      <c r="X20" s="61"/>
      <c r="Y20" s="61"/>
      <c r="Z20" s="61"/>
      <c r="AA20" s="61"/>
      <c r="AB20" s="61"/>
    </row>
    <row r="21" spans="1:28" ht="18.75" customHeight="1" x14ac:dyDescent="0.2">
      <c r="A21" s="266"/>
      <c r="B21" s="323" t="s">
        <v>
345</v>
      </c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5"/>
      <c r="Q21" s="60"/>
      <c r="R21" s="60"/>
      <c r="S21" s="60"/>
      <c r="T21" s="60"/>
      <c r="U21" s="60"/>
      <c r="V21" s="60"/>
      <c r="W21" s="61"/>
      <c r="X21" s="61"/>
      <c r="Y21" s="61"/>
      <c r="Z21" s="61"/>
      <c r="AA21" s="61"/>
      <c r="AB21" s="61"/>
    </row>
    <row r="22" spans="1:28" ht="46.2" customHeight="1" x14ac:dyDescent="0.2">
      <c r="A22" s="267"/>
      <c r="B22" s="285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7"/>
      <c r="Q22" s="319" t="s">
        <v>
138</v>
      </c>
      <c r="R22" s="320"/>
      <c r="S22" s="320"/>
      <c r="T22" s="320"/>
      <c r="U22" s="320"/>
      <c r="V22" s="320"/>
      <c r="W22" s="320"/>
      <c r="X22" s="61"/>
      <c r="Y22" s="61"/>
      <c r="Z22" s="61"/>
      <c r="AA22" s="61"/>
      <c r="AB22" s="61"/>
    </row>
    <row r="23" spans="1:28" ht="128.4" customHeight="1" x14ac:dyDescent="0.2">
      <c r="A23" s="302" t="s">
        <v>
346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4"/>
      <c r="Q23" s="62"/>
      <c r="R23" s="62"/>
      <c r="S23" s="62"/>
      <c r="T23" s="62"/>
      <c r="U23" s="62"/>
      <c r="V23" s="62"/>
      <c r="W23" s="61"/>
      <c r="X23" s="61"/>
      <c r="Y23" s="61"/>
      <c r="Z23" s="61"/>
      <c r="AA23" s="61"/>
      <c r="AB23" s="61"/>
    </row>
    <row r="24" spans="1:28" ht="18.75" customHeight="1" x14ac:dyDescent="0.2">
      <c r="Q24" s="60"/>
      <c r="R24" s="60"/>
      <c r="S24" s="60"/>
      <c r="T24" s="60"/>
      <c r="U24" s="60"/>
      <c r="V24" s="60"/>
      <c r="W24" s="61"/>
      <c r="X24" s="61"/>
      <c r="Y24" s="61"/>
      <c r="Z24" s="61"/>
      <c r="AA24" s="61"/>
      <c r="AB24" s="61"/>
    </row>
    <row r="25" spans="1:28" ht="15" customHeight="1" x14ac:dyDescent="0.2">
      <c r="K25" s="102"/>
      <c r="L25" s="160" t="s">
        <v>
312</v>
      </c>
      <c r="M25" s="161"/>
      <c r="N25" s="161"/>
      <c r="O25" s="161"/>
      <c r="P25" s="162"/>
      <c r="Q25" s="60"/>
      <c r="R25" s="60"/>
      <c r="S25" s="60"/>
      <c r="T25" s="60"/>
      <c r="U25" s="60"/>
      <c r="V25" s="63"/>
      <c r="W25" s="66"/>
      <c r="X25" s="61"/>
      <c r="Y25" s="61"/>
      <c r="Z25" s="61"/>
      <c r="AA25" s="61"/>
      <c r="AB25" s="61"/>
    </row>
    <row r="26" spans="1:28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idden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idden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idden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idden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idden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idden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idden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idden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idden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idden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idden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idden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idden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idden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idden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idden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idden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idden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idden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idden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idden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hidden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hidden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hidden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hidden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idden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hidden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idden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hidden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hidden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hidden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hidden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hidden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idden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hidden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hidden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hidden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hidden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hidden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hidden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hidden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hidden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hidden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hidden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hidden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hidden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hidden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hidden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hidden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hidden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hidden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hidden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hidden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hidden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hidden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hidden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hidden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hidden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hidden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hidden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hidden="1" x14ac:dyDescent="0.2">
      <c r="A102" s="61" t="str">
        <f>
F6</f>
        <v/>
      </c>
      <c r="B102" s="61" t="s">
        <v>
170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hidden="1" x14ac:dyDescent="0.2">
      <c r="A103" s="61">
        <f>
K6</f>
        <v>
0</v>
      </c>
      <c r="B103" s="61" t="s">
        <v>
171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hidden="1" x14ac:dyDescent="0.2">
      <c r="A104" s="61">
        <f>
N6</f>
        <v>
0</v>
      </c>
      <c r="B104" s="61" t="s">
        <v>
172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hidden="1" x14ac:dyDescent="0.2">
      <c r="A105" s="61" t="str">
        <f>
B9</f>
        <v/>
      </c>
      <c r="B105" s="61" t="s">
        <v>
173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hidden="1" x14ac:dyDescent="0.2">
      <c r="A106" s="61" t="str">
        <f>
E9</f>
        <v/>
      </c>
      <c r="B106" s="61" t="s">
        <v>
174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hidden="1" x14ac:dyDescent="0.2">
      <c r="A107" s="61" t="str">
        <f>
B11</f>
        <v/>
      </c>
      <c r="B107" s="61" t="s">
        <v>
175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hidden="1" x14ac:dyDescent="0.2">
      <c r="A108" s="61" t="str">
        <f>
K11</f>
        <v/>
      </c>
      <c r="B108" s="61" t="s">
        <v>
176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hidden="1" x14ac:dyDescent="0.2">
      <c r="A109" s="61" t="str">
        <f>
B13</f>
        <v/>
      </c>
      <c r="B109" s="61" t="s">
        <v>
177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hidden="1" x14ac:dyDescent="0.2">
      <c r="A110" s="61" t="str">
        <f>
J13</f>
        <v/>
      </c>
      <c r="B110" s="61" t="s">
        <v>
178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hidden="1" x14ac:dyDescent="0.2">
      <c r="A111" s="61">
        <f>
B14</f>
        <v>
0</v>
      </c>
      <c r="B111" s="61" t="s">
        <v>
179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hidden="1" x14ac:dyDescent="0.2">
      <c r="A112" s="61">
        <f>
B15</f>
        <v>
0</v>
      </c>
      <c r="B112" s="61" t="s">
        <v>
180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hidden="1" x14ac:dyDescent="0.2">
      <c r="A113" s="61" t="str">
        <f>
D16</f>
        <v/>
      </c>
      <c r="B113" s="61" t="s">
        <v>
181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hidden="1" x14ac:dyDescent="0.2">
      <c r="A114" s="61" t="str">
        <f>
H16</f>
        <v/>
      </c>
      <c r="B114" s="61" t="s">
        <v>
182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hidden="1" x14ac:dyDescent="0.2">
      <c r="A115" s="61" t="str">
        <f>
D17</f>
        <v/>
      </c>
      <c r="B115" s="61" t="s">
        <v>
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hidden="1" x14ac:dyDescent="0.2">
      <c r="A116" s="61" t="str">
        <f>
H17</f>
        <v/>
      </c>
      <c r="B116" s="61" t="s">
        <v>
184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hidden="1" x14ac:dyDescent="0.2">
      <c r="A117" s="61">
        <f>
B20</f>
        <v>
0</v>
      </c>
      <c r="B117" s="61" t="s">
        <v>
185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hidden="1" x14ac:dyDescent="0.2">
      <c r="A118" s="61">
        <f>
B22</f>
        <v>
0</v>
      </c>
      <c r="B118" s="61" t="s">
        <v>
186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hidden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hidden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</sheetData>
  <sheetProtection selectLockedCells="1"/>
  <mergeCells count="62">
    <mergeCell ref="Q6:W6"/>
    <mergeCell ref="Q2:W3"/>
    <mergeCell ref="G2:I2"/>
    <mergeCell ref="B11:J11"/>
    <mergeCell ref="B12:I12"/>
    <mergeCell ref="A5:E6"/>
    <mergeCell ref="H5:J5"/>
    <mergeCell ref="F5:G5"/>
    <mergeCell ref="F6:G6"/>
    <mergeCell ref="H6:J6"/>
    <mergeCell ref="J2:P2"/>
    <mergeCell ref="A3:E4"/>
    <mergeCell ref="N6:P6"/>
    <mergeCell ref="B10:J10"/>
    <mergeCell ref="B9:D9"/>
    <mergeCell ref="B8:D8"/>
    <mergeCell ref="G3:I3"/>
    <mergeCell ref="A8:A9"/>
    <mergeCell ref="J3:P3"/>
    <mergeCell ref="Q14:W15"/>
    <mergeCell ref="Q22:W22"/>
    <mergeCell ref="Q20:W20"/>
    <mergeCell ref="E8:J8"/>
    <mergeCell ref="E9:J9"/>
    <mergeCell ref="L16:N16"/>
    <mergeCell ref="D17:G17"/>
    <mergeCell ref="O17:P17"/>
    <mergeCell ref="D16:G16"/>
    <mergeCell ref="H16:K16"/>
    <mergeCell ref="O16:P16"/>
    <mergeCell ref="B21:P21"/>
    <mergeCell ref="B13:I13"/>
    <mergeCell ref="A23:P23"/>
    <mergeCell ref="B15:P15"/>
    <mergeCell ref="K11:P11"/>
    <mergeCell ref="H17:K17"/>
    <mergeCell ref="B14:P14"/>
    <mergeCell ref="J12:P12"/>
    <mergeCell ref="J13:P13"/>
    <mergeCell ref="K5:M5"/>
    <mergeCell ref="K6:M6"/>
    <mergeCell ref="K10:P10"/>
    <mergeCell ref="N5:P5"/>
    <mergeCell ref="K8:P8"/>
    <mergeCell ref="K9:P9"/>
    <mergeCell ref="H7:P7"/>
    <mergeCell ref="L25:P25"/>
    <mergeCell ref="A20:A22"/>
    <mergeCell ref="B20:P20"/>
    <mergeCell ref="O19:P19"/>
    <mergeCell ref="D19:G19"/>
    <mergeCell ref="H19:K19"/>
    <mergeCell ref="B18:B19"/>
    <mergeCell ref="L18:N18"/>
    <mergeCell ref="O18:P18"/>
    <mergeCell ref="D18:G18"/>
    <mergeCell ref="A16:A19"/>
    <mergeCell ref="H18:K18"/>
    <mergeCell ref="B22:P22"/>
    <mergeCell ref="B16:B17"/>
    <mergeCell ref="L17:N17"/>
    <mergeCell ref="L19:N19"/>
  </mergeCells>
  <phoneticPr fontId="2"/>
  <conditionalFormatting sqref="B22:P22">
    <cfRule type="cellIs" dxfId="58" priority="13" stopIfTrue="1" operator="equal">
      <formula>
0</formula>
    </cfRule>
  </conditionalFormatting>
  <conditionalFormatting sqref="B20:P20">
    <cfRule type="cellIs" dxfId="57" priority="9" stopIfTrue="1" operator="equal">
      <formula>
0</formula>
    </cfRule>
  </conditionalFormatting>
  <conditionalFormatting sqref="B15:P15">
    <cfRule type="cellIs" dxfId="56" priority="8" stopIfTrue="1" operator="equal">
      <formula>
0</formula>
    </cfRule>
  </conditionalFormatting>
  <conditionalFormatting sqref="B14:P14">
    <cfRule type="cellIs" dxfId="55" priority="7" stopIfTrue="1" operator="equal">
      <formula>
0</formula>
    </cfRule>
  </conditionalFormatting>
  <conditionalFormatting sqref="F6:G6">
    <cfRule type="cellIs" dxfId="54" priority="5" operator="between">
      <formula>
""</formula>
      <formula>
""</formula>
    </cfRule>
  </conditionalFormatting>
  <conditionalFormatting sqref="B9:P9 B10:J10 B11:P11 B12:I12 B13:P13">
    <cfRule type="cellIs" dxfId="53" priority="2" operator="between">
      <formula>
""</formula>
      <formula>
""</formula>
    </cfRule>
  </conditionalFormatting>
  <conditionalFormatting sqref="D16:K16 D18:K18 D17:P17 D19:P19">
    <cfRule type="cellIs" dxfId="52" priority="1" operator="between">
      <formula>
""</formula>
      <formula>
""</formula>
    </cfRule>
  </conditionalFormatting>
  <printOptions horizontalCentered="1"/>
  <pageMargins left="0.78740157480314965" right="0.78740157480314965" top="0.78740157480314965" bottom="0.59055118110236227" header="0.31496062992125984" footer="0.31496062992125984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U246"/>
  <sheetViews>
    <sheetView showGridLines="0" zoomScale="70" zoomScaleNormal="70" zoomScaleSheetLayoutView="100" workbookViewId="0">
      <selection activeCell="G6" sqref="G6"/>
    </sheetView>
  </sheetViews>
  <sheetFormatPr defaultColWidth="8.88671875" defaultRowHeight="13.2" x14ac:dyDescent="0.2"/>
  <cols>
    <col min="1" max="1" width="7.33203125" customWidth="1"/>
    <col min="2" max="13" width="6.6640625" customWidth="1"/>
    <col min="14" max="14" width="41.33203125" customWidth="1"/>
    <col min="15" max="15" width="11.88671875" customWidth="1"/>
  </cols>
  <sheetData>
    <row r="1" spans="1:21" s="53" customFormat="1" x14ac:dyDescent="0.2">
      <c r="M1" s="101" t="s">
        <v>
314</v>
      </c>
    </row>
    <row r="2" spans="1:21" ht="20.25" customHeight="1" x14ac:dyDescent="0.2">
      <c r="A2" s="32"/>
      <c r="B2" s="32"/>
      <c r="C2" s="14"/>
      <c r="D2" s="14"/>
      <c r="E2" s="14"/>
      <c r="F2" s="14"/>
      <c r="G2" s="14"/>
      <c r="H2" s="84" t="s">
        <v>
220</v>
      </c>
      <c r="I2" s="336" t="s">
        <v>
248</v>
      </c>
      <c r="J2" s="336"/>
      <c r="K2" s="336"/>
      <c r="L2" s="336"/>
      <c r="M2" s="336"/>
      <c r="N2" s="348" t="s">
        <v>
349</v>
      </c>
      <c r="O2" s="348"/>
      <c r="P2" s="348"/>
      <c r="Q2" s="348"/>
      <c r="R2" s="348"/>
      <c r="S2" s="348"/>
      <c r="T2" s="348"/>
      <c r="U2" s="83"/>
    </row>
    <row r="3" spans="1:21" ht="16.5" customHeight="1" x14ac:dyDescent="0.2">
      <c r="A3" s="337" t="s">
        <v>
332</v>
      </c>
      <c r="B3" s="337"/>
      <c r="C3" s="337"/>
      <c r="D3" s="337"/>
      <c r="E3" s="337"/>
      <c r="F3" s="337"/>
      <c r="G3" s="31"/>
      <c r="H3" s="317" t="s">
        <v>
350</v>
      </c>
      <c r="I3" s="317"/>
      <c r="J3" s="317"/>
      <c r="K3" s="317"/>
      <c r="L3" s="317"/>
      <c r="M3" s="317"/>
      <c r="N3" s="348"/>
      <c r="O3" s="348"/>
      <c r="P3" s="348"/>
      <c r="Q3" s="348"/>
      <c r="R3" s="348"/>
      <c r="S3" s="348"/>
      <c r="T3" s="348"/>
      <c r="U3" s="83"/>
    </row>
    <row r="4" spans="1:21" ht="3.75" customHeight="1" x14ac:dyDescent="0.2">
      <c r="A4" s="337"/>
      <c r="B4" s="337"/>
      <c r="C4" s="337"/>
      <c r="D4" s="337"/>
      <c r="E4" s="337"/>
      <c r="F4" s="337"/>
      <c r="G4" s="1"/>
      <c r="H4" s="1"/>
      <c r="I4" s="1"/>
      <c r="J4" s="1"/>
      <c r="K4" s="1"/>
      <c r="L4" s="1"/>
      <c r="M4" s="1"/>
      <c r="N4" s="348"/>
      <c r="O4" s="348"/>
      <c r="P4" s="348"/>
      <c r="Q4" s="348"/>
      <c r="R4" s="348"/>
      <c r="S4" s="348"/>
      <c r="T4" s="348"/>
      <c r="U4" s="83"/>
    </row>
    <row r="5" spans="1:21" ht="18.75" customHeight="1" x14ac:dyDescent="0.2">
      <c r="A5" s="440" t="s">
        <v>
37</v>
      </c>
      <c r="B5" s="440"/>
      <c r="C5" s="440"/>
      <c r="D5" s="440"/>
      <c r="E5" s="440"/>
      <c r="F5" s="440"/>
      <c r="G5" s="114" t="s">
        <v>
287</v>
      </c>
      <c r="H5" s="289" t="s">
        <v>
11</v>
      </c>
      <c r="I5" s="291"/>
      <c r="J5" s="213" t="s">
        <v>
12</v>
      </c>
      <c r="K5" s="213"/>
      <c r="L5" s="418" t="s">
        <v>
35</v>
      </c>
      <c r="M5" s="213"/>
      <c r="N5" s="87"/>
      <c r="O5" s="87"/>
      <c r="P5" s="85"/>
      <c r="Q5" s="85"/>
      <c r="R5" s="85"/>
      <c r="S5" s="85"/>
      <c r="T5" s="85"/>
      <c r="U5" s="83"/>
    </row>
    <row r="6" spans="1:21" ht="42" customHeight="1" x14ac:dyDescent="0.2">
      <c r="A6" s="440"/>
      <c r="B6" s="440"/>
      <c r="C6" s="440"/>
      <c r="D6" s="440"/>
      <c r="E6" s="440"/>
      <c r="F6" s="440"/>
      <c r="G6" s="104" t="str">
        <f>
IF(様式2!G6="","",様式2!G6)</f>
        <v/>
      </c>
      <c r="H6" s="292" t="str">
        <f>
様式2!J6</f>
        <v/>
      </c>
      <c r="I6" s="294"/>
      <c r="J6" s="292"/>
      <c r="K6" s="294"/>
      <c r="L6" s="212"/>
      <c r="M6" s="212"/>
      <c r="N6" s="327" t="s">
        <v>
348</v>
      </c>
      <c r="O6" s="328"/>
      <c r="P6" s="328"/>
      <c r="Q6" s="328"/>
      <c r="R6" s="328"/>
      <c r="S6" s="328"/>
      <c r="T6" s="328"/>
      <c r="U6" s="83"/>
    </row>
    <row r="7" spans="1:21" ht="16.2" x14ac:dyDescent="0.2">
      <c r="A7" s="201"/>
      <c r="B7" s="201"/>
      <c r="C7" s="201"/>
      <c r="D7" s="201"/>
      <c r="E7" s="201"/>
      <c r="G7" s="29"/>
      <c r="H7" s="3"/>
      <c r="I7" s="410" t="s">
        <v>
22</v>
      </c>
      <c r="J7" s="410"/>
      <c r="K7" s="410"/>
      <c r="L7" s="410"/>
      <c r="M7" s="410"/>
      <c r="N7" s="87"/>
      <c r="O7" s="87"/>
      <c r="P7" s="85"/>
      <c r="Q7" s="85"/>
      <c r="R7" s="85"/>
      <c r="S7" s="85"/>
      <c r="T7" s="85"/>
      <c r="U7" s="61"/>
    </row>
    <row r="8" spans="1:21" ht="13.5" customHeight="1" x14ac:dyDescent="0.2">
      <c r="A8" s="356" t="s">
        <v>
33</v>
      </c>
      <c r="B8" s="357"/>
      <c r="C8" s="179" t="s">
        <v>
2</v>
      </c>
      <c r="D8" s="180"/>
      <c r="E8" s="181"/>
      <c r="F8" s="179" t="str">
        <f>
IF(C9="ポスター発表","（ 領域 ）",IF(C9="研究発表","発表部門","発表部門"))</f>
        <v>
発表部門</v>
      </c>
      <c r="G8" s="180"/>
      <c r="H8" s="181"/>
      <c r="I8" s="179" t="s">
        <v>
34</v>
      </c>
      <c r="J8" s="180"/>
      <c r="K8" s="180"/>
      <c r="L8" s="180"/>
      <c r="M8" s="181"/>
      <c r="N8" s="87"/>
      <c r="O8" s="87"/>
      <c r="P8" s="85"/>
      <c r="Q8" s="85"/>
      <c r="R8" s="85"/>
      <c r="S8" s="85"/>
      <c r="T8" s="85"/>
      <c r="U8" s="61"/>
    </row>
    <row r="9" spans="1:21" ht="30" customHeight="1" x14ac:dyDescent="0.2">
      <c r="A9" s="360"/>
      <c r="B9" s="361"/>
      <c r="C9" s="362" t="str">
        <f>
IF(様式2!B17="","",様式2!B17)</f>
        <v/>
      </c>
      <c r="D9" s="363"/>
      <c r="E9" s="364"/>
      <c r="F9" s="362" t="str">
        <f>
IF(様式2!F17="","",様式2!F17)</f>
        <v/>
      </c>
      <c r="G9" s="363"/>
      <c r="H9" s="364"/>
      <c r="I9" s="412" t="str">
        <f>
IF(様式2!L17="","",様式2!L17)</f>
        <v/>
      </c>
      <c r="J9" s="413"/>
      <c r="K9" s="413"/>
      <c r="L9" s="413"/>
      <c r="M9" s="414"/>
      <c r="N9" s="376"/>
      <c r="O9" s="377"/>
      <c r="P9" s="377"/>
      <c r="Q9" s="377"/>
      <c r="R9" s="377"/>
      <c r="S9" s="377"/>
      <c r="T9" s="377"/>
      <c r="U9" s="61"/>
    </row>
    <row r="10" spans="1:21" ht="17.25" customHeight="1" x14ac:dyDescent="0.2">
      <c r="A10" s="343" t="s">
        <v>
0</v>
      </c>
      <c r="B10" s="344"/>
      <c r="C10" s="411" t="str">
        <f>
IF(様式2!B9="","",様式2!B9)</f>
        <v/>
      </c>
      <c r="D10" s="366"/>
      <c r="E10" s="366"/>
      <c r="F10" s="366"/>
      <c r="G10" s="366"/>
      <c r="H10" s="393"/>
      <c r="I10" s="179" t="s">
        <v>
14</v>
      </c>
      <c r="J10" s="180"/>
      <c r="K10" s="180"/>
      <c r="L10" s="180"/>
      <c r="M10" s="181"/>
      <c r="N10" s="91"/>
      <c r="O10" s="92"/>
      <c r="P10" s="85"/>
      <c r="Q10" s="85"/>
      <c r="R10" s="85"/>
      <c r="S10" s="85"/>
      <c r="T10" s="85"/>
      <c r="U10" s="61"/>
    </row>
    <row r="11" spans="1:21" ht="30" customHeight="1" x14ac:dyDescent="0.2">
      <c r="A11" s="396" t="s">
        <v>
38</v>
      </c>
      <c r="B11" s="397"/>
      <c r="C11" s="415" t="str">
        <f>
IF(様式2!B10="","",様式2!B10)</f>
        <v/>
      </c>
      <c r="D11" s="416"/>
      <c r="E11" s="416"/>
      <c r="F11" s="416"/>
      <c r="G11" s="416"/>
      <c r="H11" s="417"/>
      <c r="I11" s="407" t="str">
        <f>
IF(様式2!B14="","",様式2!B14)</f>
        <v/>
      </c>
      <c r="J11" s="408"/>
      <c r="K11" s="408"/>
      <c r="L11" s="408"/>
      <c r="M11" s="409"/>
      <c r="N11" s="91"/>
      <c r="O11" s="92"/>
      <c r="P11" s="85"/>
      <c r="Q11" s="85"/>
      <c r="R11" s="85"/>
      <c r="S11" s="85"/>
      <c r="T11" s="85"/>
      <c r="U11" s="61"/>
    </row>
    <row r="12" spans="1:21" ht="18" customHeight="1" x14ac:dyDescent="0.2">
      <c r="A12" s="343" t="s">
        <v>
0</v>
      </c>
      <c r="B12" s="344"/>
      <c r="C12" s="345" t="str">
        <f>
IF(様式2!K13="","",様式2!K13)</f>
        <v/>
      </c>
      <c r="D12" s="346"/>
      <c r="E12" s="346"/>
      <c r="F12" s="346"/>
      <c r="G12" s="347"/>
      <c r="H12" s="384" t="s">
        <v>
351</v>
      </c>
      <c r="I12" s="385"/>
      <c r="J12" s="385"/>
      <c r="K12" s="385"/>
      <c r="L12" s="385"/>
      <c r="M12" s="386"/>
      <c r="N12" s="87"/>
      <c r="O12" s="87"/>
      <c r="P12" s="85"/>
      <c r="Q12" s="85"/>
      <c r="R12" s="85"/>
      <c r="S12" s="85"/>
      <c r="T12" s="85"/>
      <c r="U12" s="61"/>
    </row>
    <row r="13" spans="1:21" ht="15" customHeight="1" x14ac:dyDescent="0.2">
      <c r="A13" s="447" t="s">
        <v>
28</v>
      </c>
      <c r="B13" s="448"/>
      <c r="C13" s="451" t="str">
        <f>
IF(様式2!K14="","",様式2!K14)</f>
        <v/>
      </c>
      <c r="D13" s="452"/>
      <c r="E13" s="452"/>
      <c r="F13" s="452"/>
      <c r="G13" s="453"/>
      <c r="H13" s="387" t="s">
        <v>
101</v>
      </c>
      <c r="I13" s="388"/>
      <c r="J13" s="389"/>
      <c r="K13" s="389"/>
      <c r="L13" s="389"/>
      <c r="M13" s="390"/>
      <c r="N13" s="341" t="s">
        <v>
354</v>
      </c>
      <c r="O13" s="342"/>
      <c r="P13" s="342"/>
      <c r="Q13" s="342"/>
      <c r="R13" s="342"/>
      <c r="S13" s="342"/>
      <c r="T13" s="342"/>
      <c r="U13" s="61"/>
    </row>
    <row r="14" spans="1:21" ht="15" customHeight="1" x14ac:dyDescent="0.2">
      <c r="A14" s="449"/>
      <c r="B14" s="450"/>
      <c r="C14" s="454"/>
      <c r="D14" s="455"/>
      <c r="E14" s="455"/>
      <c r="F14" s="455"/>
      <c r="G14" s="456"/>
      <c r="H14" s="391" t="s">
        <v>
131</v>
      </c>
      <c r="I14" s="392"/>
      <c r="J14" s="380"/>
      <c r="K14" s="381"/>
      <c r="L14" s="381"/>
      <c r="M14" s="382"/>
      <c r="N14" s="341"/>
      <c r="O14" s="342"/>
      <c r="P14" s="342"/>
      <c r="Q14" s="342"/>
      <c r="R14" s="342"/>
      <c r="S14" s="342"/>
      <c r="T14" s="342"/>
      <c r="U14" s="61"/>
    </row>
    <row r="15" spans="1:21" ht="18" customHeight="1" x14ac:dyDescent="0.2">
      <c r="A15" s="398" t="s">
        <v>
134</v>
      </c>
      <c r="B15" s="443" t="s">
        <v>
135</v>
      </c>
      <c r="C15" s="444"/>
      <c r="D15" s="444"/>
      <c r="E15" s="444"/>
      <c r="F15" s="444"/>
      <c r="G15" s="444"/>
      <c r="H15" s="445" t="str">
        <f>
IF(C68&gt;=1,"番号の重複があります!","")</f>
        <v/>
      </c>
      <c r="I15" s="445"/>
      <c r="J15" s="445"/>
      <c r="K15" s="445"/>
      <c r="L15" s="445"/>
      <c r="M15" s="446"/>
      <c r="N15" s="341"/>
      <c r="O15" s="342"/>
      <c r="P15" s="342"/>
      <c r="Q15" s="342"/>
      <c r="R15" s="342"/>
      <c r="S15" s="342"/>
      <c r="T15" s="342"/>
      <c r="U15" s="61"/>
    </row>
    <row r="16" spans="1:21" ht="18" customHeight="1" x14ac:dyDescent="0.2">
      <c r="A16" s="399"/>
      <c r="B16" s="52" t="s">
        <v>
132</v>
      </c>
      <c r="C16" s="98" t="s">
        <v>
133</v>
      </c>
      <c r="D16" s="441" t="s">
        <v>
298</v>
      </c>
      <c r="E16" s="441"/>
      <c r="F16" s="441"/>
      <c r="G16" s="441"/>
      <c r="H16" s="52" t="s">
        <v>
132</v>
      </c>
      <c r="I16" s="98" t="s">
        <v>
299</v>
      </c>
      <c r="J16" s="441" t="s">
        <v>
300</v>
      </c>
      <c r="K16" s="441"/>
      <c r="L16" s="441"/>
      <c r="M16" s="442"/>
      <c r="N16" s="378" t="s">
        <v>
353</v>
      </c>
      <c r="O16" s="262"/>
      <c r="P16" s="262"/>
      <c r="Q16" s="262"/>
      <c r="R16" s="262"/>
      <c r="S16" s="262"/>
      <c r="T16" s="262"/>
      <c r="U16" s="61"/>
    </row>
    <row r="17" spans="1:21" ht="26.25" customHeight="1" x14ac:dyDescent="0.2">
      <c r="A17" s="399"/>
      <c r="B17" s="52" t="s">
        <v>
120</v>
      </c>
      <c r="C17" s="59"/>
      <c r="D17" s="349" t="str">
        <f t="shared" ref="D17:D24" si="0">
IF(C17="","",VLOOKUP(C17,$D$53:$E$67,2,FALSE))</f>
        <v/>
      </c>
      <c r="E17" s="349"/>
      <c r="F17" s="349"/>
      <c r="G17" s="349"/>
      <c r="H17" s="52" t="s">
        <v>
128</v>
      </c>
      <c r="I17" s="59"/>
      <c r="J17" s="349" t="str">
        <f t="shared" ref="J17:J23" si="1">
IF(I17="","",VLOOKUP(I17,$D$53:$E$67,2,FALSE))</f>
        <v/>
      </c>
      <c r="K17" s="349"/>
      <c r="L17" s="349"/>
      <c r="M17" s="383"/>
      <c r="N17" s="378"/>
      <c r="O17" s="262"/>
      <c r="P17" s="262"/>
      <c r="Q17" s="262"/>
      <c r="R17" s="262"/>
      <c r="S17" s="262"/>
      <c r="T17" s="262"/>
      <c r="U17" s="61"/>
    </row>
    <row r="18" spans="1:21" ht="26.25" customHeight="1" x14ac:dyDescent="0.2">
      <c r="A18" s="399"/>
      <c r="B18" s="52" t="s">
        <v>
121</v>
      </c>
      <c r="C18" s="59"/>
      <c r="D18" s="349" t="str">
        <f t="shared" si="0"/>
        <v/>
      </c>
      <c r="E18" s="349"/>
      <c r="F18" s="349"/>
      <c r="G18" s="349"/>
      <c r="H18" s="52" t="s">
        <v>
130</v>
      </c>
      <c r="I18" s="59"/>
      <c r="J18" s="349" t="str">
        <f t="shared" si="1"/>
        <v/>
      </c>
      <c r="K18" s="349"/>
      <c r="L18" s="349"/>
      <c r="M18" s="383"/>
      <c r="N18" s="378"/>
      <c r="O18" s="262"/>
      <c r="P18" s="262"/>
      <c r="Q18" s="262"/>
      <c r="R18" s="262"/>
      <c r="S18" s="262"/>
      <c r="T18" s="262"/>
      <c r="U18" s="61"/>
    </row>
    <row r="19" spans="1:21" ht="26.25" customHeight="1" x14ac:dyDescent="0.2">
      <c r="A19" s="399"/>
      <c r="B19" s="52" t="s">
        <v>
122</v>
      </c>
      <c r="C19" s="59"/>
      <c r="D19" s="349" t="str">
        <f t="shared" si="0"/>
        <v/>
      </c>
      <c r="E19" s="349"/>
      <c r="F19" s="349"/>
      <c r="G19" s="349"/>
      <c r="H19" s="52" t="s">
        <v>
129</v>
      </c>
      <c r="I19" s="59"/>
      <c r="J19" s="349" t="str">
        <f t="shared" si="1"/>
        <v/>
      </c>
      <c r="K19" s="349"/>
      <c r="L19" s="349"/>
      <c r="M19" s="383"/>
      <c r="N19" s="378"/>
      <c r="O19" s="262"/>
      <c r="P19" s="262"/>
      <c r="Q19" s="262"/>
      <c r="R19" s="262"/>
      <c r="S19" s="262"/>
      <c r="T19" s="262"/>
      <c r="U19" s="61"/>
    </row>
    <row r="20" spans="1:21" ht="26.25" customHeight="1" x14ac:dyDescent="0.2">
      <c r="A20" s="399"/>
      <c r="B20" s="52" t="s">
        <v>
123</v>
      </c>
      <c r="C20" s="59"/>
      <c r="D20" s="349" t="str">
        <f t="shared" si="0"/>
        <v/>
      </c>
      <c r="E20" s="349"/>
      <c r="F20" s="349"/>
      <c r="G20" s="349"/>
      <c r="H20" s="52" t="s">
        <v>
304</v>
      </c>
      <c r="I20" s="59"/>
      <c r="J20" s="349" t="str">
        <f t="shared" si="1"/>
        <v/>
      </c>
      <c r="K20" s="349"/>
      <c r="L20" s="349"/>
      <c r="M20" s="383"/>
      <c r="N20" s="378"/>
      <c r="O20" s="262"/>
      <c r="P20" s="262"/>
      <c r="Q20" s="262"/>
      <c r="R20" s="262"/>
      <c r="S20" s="262"/>
      <c r="T20" s="262"/>
      <c r="U20" s="61"/>
    </row>
    <row r="21" spans="1:21" ht="26.25" customHeight="1" x14ac:dyDescent="0.2">
      <c r="A21" s="399"/>
      <c r="B21" s="52" t="s">
        <v>
124</v>
      </c>
      <c r="C21" s="59"/>
      <c r="D21" s="349" t="str">
        <f t="shared" si="0"/>
        <v/>
      </c>
      <c r="E21" s="349"/>
      <c r="F21" s="349"/>
      <c r="G21" s="349"/>
      <c r="H21" s="52" t="s">
        <v>
319</v>
      </c>
      <c r="I21" s="59"/>
      <c r="J21" s="404" t="str">
        <f t="shared" si="1"/>
        <v/>
      </c>
      <c r="K21" s="404"/>
      <c r="L21" s="404"/>
      <c r="M21" s="406"/>
      <c r="N21" s="378"/>
      <c r="O21" s="262"/>
      <c r="P21" s="262"/>
      <c r="Q21" s="262"/>
      <c r="R21" s="262"/>
      <c r="S21" s="262"/>
      <c r="T21" s="262"/>
      <c r="U21" s="61"/>
    </row>
    <row r="22" spans="1:21" ht="26.25" customHeight="1" x14ac:dyDescent="0.2">
      <c r="A22" s="399"/>
      <c r="B22" s="52" t="s">
        <v>
125</v>
      </c>
      <c r="C22" s="59"/>
      <c r="D22" s="349" t="str">
        <f t="shared" si="0"/>
        <v/>
      </c>
      <c r="E22" s="349"/>
      <c r="F22" s="349"/>
      <c r="G22" s="457"/>
      <c r="H22" s="52" t="s">
        <v>
320</v>
      </c>
      <c r="I22" s="59"/>
      <c r="J22" s="404" t="str">
        <f t="shared" si="1"/>
        <v/>
      </c>
      <c r="K22" s="404"/>
      <c r="L22" s="404"/>
      <c r="M22" s="406"/>
      <c r="N22" s="378"/>
      <c r="O22" s="262"/>
      <c r="P22" s="262"/>
      <c r="Q22" s="262"/>
      <c r="R22" s="262"/>
      <c r="S22" s="262"/>
      <c r="T22" s="262"/>
      <c r="U22" s="61"/>
    </row>
    <row r="23" spans="1:21" ht="25.95" customHeight="1" x14ac:dyDescent="0.2">
      <c r="A23" s="399"/>
      <c r="B23" s="52" t="s">
        <v>
126</v>
      </c>
      <c r="C23" s="59"/>
      <c r="D23" s="404" t="str">
        <f t="shared" si="0"/>
        <v/>
      </c>
      <c r="E23" s="404"/>
      <c r="F23" s="404"/>
      <c r="G23" s="405"/>
      <c r="H23" s="106" t="s">
        <v>
321</v>
      </c>
      <c r="I23" s="107"/>
      <c r="J23" s="404" t="str">
        <f t="shared" si="1"/>
        <v/>
      </c>
      <c r="K23" s="404"/>
      <c r="L23" s="404"/>
      <c r="M23" s="406"/>
      <c r="N23" s="378"/>
      <c r="O23" s="262"/>
      <c r="P23" s="262"/>
      <c r="Q23" s="262"/>
      <c r="R23" s="262"/>
      <c r="S23" s="262"/>
      <c r="T23" s="262"/>
      <c r="U23" s="61"/>
    </row>
    <row r="24" spans="1:21" s="53" customFormat="1" ht="25.95" customHeight="1" x14ac:dyDescent="0.2">
      <c r="A24" s="400"/>
      <c r="B24" s="117" t="s">
        <v>
127</v>
      </c>
      <c r="C24" s="59"/>
      <c r="D24" s="394" t="str">
        <f t="shared" si="0"/>
        <v/>
      </c>
      <c r="E24" s="394"/>
      <c r="F24" s="394"/>
      <c r="G24" s="395"/>
      <c r="H24" s="401"/>
      <c r="I24" s="402"/>
      <c r="J24" s="402"/>
      <c r="K24" s="402"/>
      <c r="L24" s="402"/>
      <c r="M24" s="403"/>
      <c r="N24" s="116"/>
      <c r="O24" s="115"/>
      <c r="P24" s="115"/>
      <c r="Q24" s="115"/>
      <c r="R24" s="115"/>
      <c r="S24" s="115"/>
      <c r="T24" s="115"/>
      <c r="U24" s="61"/>
    </row>
    <row r="25" spans="1:21" ht="15.6" customHeight="1" x14ac:dyDescent="0.2">
      <c r="A25" s="356" t="s">
        <v>
254</v>
      </c>
      <c r="B25" s="357"/>
      <c r="C25" s="354">
        <v>
1</v>
      </c>
      <c r="D25" s="138" t="s">
        <v>
0</v>
      </c>
      <c r="E25" s="365" t="str">
        <f>
IF(様式2!D18="","",様式2!D18)</f>
        <v/>
      </c>
      <c r="F25" s="366"/>
      <c r="G25" s="366" t="str">
        <f>
IF(様式2!I18="","",様式2!I18)</f>
        <v/>
      </c>
      <c r="H25" s="393"/>
      <c r="I25" s="139" t="s">
        <v>
36</v>
      </c>
      <c r="J25" s="140" t="s">
        <v>
245</v>
      </c>
      <c r="K25" s="428" t="s">
        <v>
89</v>
      </c>
      <c r="L25" s="429"/>
      <c r="M25" s="435"/>
      <c r="N25" s="379" t="s">
        <v>
401</v>
      </c>
      <c r="O25" s="379"/>
      <c r="P25" s="379"/>
      <c r="Q25" s="379"/>
      <c r="R25" s="379"/>
      <c r="S25" s="379"/>
      <c r="T25" s="379"/>
      <c r="U25" s="61"/>
    </row>
    <row r="26" spans="1:21" ht="21.6" customHeight="1" x14ac:dyDescent="0.2">
      <c r="A26" s="358"/>
      <c r="B26" s="359"/>
      <c r="C26" s="355"/>
      <c r="D26" s="141" t="s">
        <v>
116</v>
      </c>
      <c r="E26" s="421" t="str">
        <f>
IF(様式2!D19="","",様式2!D19)</f>
        <v/>
      </c>
      <c r="F26" s="307"/>
      <c r="G26" s="307" t="str">
        <f>
IF(様式2!I19="","",様式2!I19)</f>
        <v/>
      </c>
      <c r="H26" s="308"/>
      <c r="I26" s="142" t="str">
        <f>
IF(様式2!N19="","",様式2!N19)</f>
        <v/>
      </c>
      <c r="J26" s="143" t="str">
        <f>
IF(様式2!Q19="","",様式2!Q19)</f>
        <v/>
      </c>
      <c r="K26" s="430"/>
      <c r="L26" s="431"/>
      <c r="M26" s="436"/>
      <c r="N26" s="379"/>
      <c r="O26" s="379"/>
      <c r="P26" s="379"/>
      <c r="Q26" s="379"/>
      <c r="R26" s="379"/>
      <c r="S26" s="379"/>
      <c r="T26" s="379"/>
      <c r="U26" s="61"/>
    </row>
    <row r="27" spans="1:21" ht="15.6" customHeight="1" x14ac:dyDescent="0.2">
      <c r="A27" s="358"/>
      <c r="B27" s="359"/>
      <c r="C27" s="354">
        <v>
2</v>
      </c>
      <c r="D27" s="138" t="s">
        <v>
0</v>
      </c>
      <c r="E27" s="365" t="str">
        <f>
IF(様式2!D20="","",様式2!D20)</f>
        <v/>
      </c>
      <c r="F27" s="366"/>
      <c r="G27" s="366" t="str">
        <f>
IF(様式2!I20="","",様式2!I20)</f>
        <v/>
      </c>
      <c r="H27" s="393"/>
      <c r="I27" s="139" t="s">
        <v>
36</v>
      </c>
      <c r="J27" s="140" t="s">
        <v>
245</v>
      </c>
      <c r="K27" s="430"/>
      <c r="L27" s="431"/>
      <c r="M27" s="435"/>
      <c r="N27" s="379"/>
      <c r="O27" s="379"/>
      <c r="P27" s="379"/>
      <c r="Q27" s="379"/>
      <c r="R27" s="379"/>
      <c r="S27" s="379"/>
      <c r="T27" s="379"/>
      <c r="U27" s="61"/>
    </row>
    <row r="28" spans="1:21" ht="21.6" customHeight="1" x14ac:dyDescent="0.2">
      <c r="A28" s="360"/>
      <c r="B28" s="361"/>
      <c r="C28" s="355"/>
      <c r="D28" s="141" t="s">
        <v>
116</v>
      </c>
      <c r="E28" s="421" t="str">
        <f>
IF(様式2!D21="","",様式2!D21)</f>
        <v/>
      </c>
      <c r="F28" s="307"/>
      <c r="G28" s="307" t="str">
        <f>
IF(様式2!I21="","",様式2!I21)</f>
        <v/>
      </c>
      <c r="H28" s="308"/>
      <c r="I28" s="142" t="str">
        <f>
IF(様式2!N21="","",様式2!N21)</f>
        <v/>
      </c>
      <c r="J28" s="143" t="str">
        <f>
IF(様式2!Q21="","",様式2!Q21)</f>
        <v/>
      </c>
      <c r="K28" s="430"/>
      <c r="L28" s="431"/>
      <c r="M28" s="436"/>
      <c r="N28" s="379"/>
      <c r="O28" s="379"/>
      <c r="P28" s="379"/>
      <c r="Q28" s="379"/>
      <c r="R28" s="379"/>
      <c r="S28" s="379"/>
      <c r="T28" s="379"/>
      <c r="U28" s="61"/>
    </row>
    <row r="29" spans="1:21" ht="15.6" customHeight="1" x14ac:dyDescent="0.2">
      <c r="A29" s="356" t="s">
        <v>
334</v>
      </c>
      <c r="B29" s="357"/>
      <c r="C29" s="434">
        <v>
3</v>
      </c>
      <c r="D29" s="138" t="s">
        <v>
0</v>
      </c>
      <c r="E29" s="365" t="str">
        <f>
IF(様式2!D22="","",様式2!D22)</f>
        <v/>
      </c>
      <c r="F29" s="366"/>
      <c r="G29" s="366" t="str">
        <f>
IF(様式2!I22="","",様式2!I22)</f>
        <v/>
      </c>
      <c r="H29" s="393"/>
      <c r="I29" s="139" t="s">
        <v>
36</v>
      </c>
      <c r="J29" s="140" t="s">
        <v>
245</v>
      </c>
      <c r="K29" s="430"/>
      <c r="L29" s="431"/>
      <c r="M29" s="435"/>
      <c r="N29" s="379"/>
      <c r="O29" s="379"/>
      <c r="P29" s="379"/>
      <c r="Q29" s="379"/>
      <c r="R29" s="379"/>
      <c r="S29" s="379"/>
      <c r="T29" s="379"/>
      <c r="U29" s="61"/>
    </row>
    <row r="30" spans="1:21" ht="21.6" customHeight="1" x14ac:dyDescent="0.2">
      <c r="A30" s="358"/>
      <c r="B30" s="359"/>
      <c r="C30" s="355"/>
      <c r="D30" s="141" t="s">
        <v>
116</v>
      </c>
      <c r="E30" s="421" t="str">
        <f>
IF(様式2!D23="","",様式2!D23)</f>
        <v/>
      </c>
      <c r="F30" s="307"/>
      <c r="G30" s="307" t="str">
        <f>
IF(様式2!I23="","",様式2!I23)</f>
        <v/>
      </c>
      <c r="H30" s="308"/>
      <c r="I30" s="142" t="str">
        <f>
IF(様式2!N23="","",様式2!N23)</f>
        <v/>
      </c>
      <c r="J30" s="143" t="str">
        <f>
IF(様式2!Q23="","",様式2!Q23)</f>
        <v/>
      </c>
      <c r="K30" s="432"/>
      <c r="L30" s="433"/>
      <c r="M30" s="436"/>
      <c r="N30" s="379"/>
      <c r="O30" s="379"/>
      <c r="P30" s="379"/>
      <c r="Q30" s="379"/>
      <c r="R30" s="379"/>
      <c r="S30" s="379"/>
      <c r="T30" s="379"/>
      <c r="U30" s="61"/>
    </row>
    <row r="31" spans="1:21" ht="15.6" customHeight="1" x14ac:dyDescent="0.2">
      <c r="A31" s="358"/>
      <c r="B31" s="359"/>
      <c r="C31" s="422"/>
      <c r="D31" s="423"/>
      <c r="E31" s="423"/>
      <c r="F31" s="423"/>
      <c r="G31" s="423"/>
      <c r="H31" s="423"/>
      <c r="I31" s="423"/>
      <c r="J31" s="423"/>
      <c r="K31" s="423"/>
      <c r="L31" s="423"/>
      <c r="M31" s="424"/>
      <c r="N31" s="379" t="s">
        <v>
355</v>
      </c>
      <c r="O31" s="379"/>
      <c r="P31" s="379"/>
      <c r="Q31" s="379"/>
      <c r="R31" s="379"/>
      <c r="S31" s="379"/>
      <c r="T31" s="379"/>
      <c r="U31" s="61"/>
    </row>
    <row r="32" spans="1:21" ht="21.6" customHeight="1" x14ac:dyDescent="0.2">
      <c r="A32" s="360"/>
      <c r="B32" s="361"/>
      <c r="C32" s="425"/>
      <c r="D32" s="426"/>
      <c r="E32" s="426"/>
      <c r="F32" s="426"/>
      <c r="G32" s="426"/>
      <c r="H32" s="426"/>
      <c r="I32" s="426"/>
      <c r="J32" s="426"/>
      <c r="K32" s="426"/>
      <c r="L32" s="426"/>
      <c r="M32" s="427"/>
      <c r="N32" s="379"/>
      <c r="O32" s="379"/>
      <c r="P32" s="379"/>
      <c r="Q32" s="379"/>
      <c r="R32" s="379"/>
      <c r="S32" s="379"/>
      <c r="T32" s="379"/>
      <c r="U32" s="61"/>
    </row>
    <row r="33" spans="1:21" ht="15.6" customHeight="1" x14ac:dyDescent="0.2">
      <c r="A33" s="419" t="s">
        <v>
308</v>
      </c>
      <c r="B33" s="419"/>
      <c r="C33" s="420">
        <v>
4</v>
      </c>
      <c r="D33" s="138" t="s">
        <v>
0</v>
      </c>
      <c r="E33" s="365" t="str">
        <f>
IF(様式2!D26="","",様式2!D26)</f>
        <v/>
      </c>
      <c r="F33" s="366"/>
      <c r="G33" s="366" t="str">
        <f>
IF(様式2!I26="","",様式2!I26)</f>
        <v/>
      </c>
      <c r="H33" s="393"/>
      <c r="I33" s="139" t="s">
        <v>
30</v>
      </c>
      <c r="J33" s="139" t="s">
        <v>
245</v>
      </c>
      <c r="K33" s="428" t="s">
        <v>
307</v>
      </c>
      <c r="L33" s="458"/>
      <c r="M33" s="435"/>
      <c r="N33" s="379"/>
      <c r="O33" s="379"/>
      <c r="P33" s="379"/>
      <c r="Q33" s="379"/>
      <c r="R33" s="379"/>
      <c r="S33" s="379"/>
      <c r="T33" s="379"/>
      <c r="U33" s="61"/>
    </row>
    <row r="34" spans="1:21" ht="21.6" customHeight="1" x14ac:dyDescent="0.2">
      <c r="A34" s="419"/>
      <c r="B34" s="419"/>
      <c r="C34" s="355"/>
      <c r="D34" s="141" t="s">
        <v>
116</v>
      </c>
      <c r="E34" s="421" t="str">
        <f>
IF(様式2!D27="","",様式2!D27)</f>
        <v/>
      </c>
      <c r="F34" s="307"/>
      <c r="G34" s="307" t="str">
        <f>
IF(様式2!I27="","",様式2!I27)</f>
        <v/>
      </c>
      <c r="H34" s="308"/>
      <c r="I34" s="142" t="str">
        <f>
IF(様式2!N27="","",様式2!N27)</f>
        <v/>
      </c>
      <c r="J34" s="142" t="str">
        <f>
IF(様式2!Q27="","",様式2!Q27)</f>
        <v/>
      </c>
      <c r="K34" s="459"/>
      <c r="L34" s="460"/>
      <c r="M34" s="436"/>
      <c r="N34" s="379"/>
      <c r="O34" s="379"/>
      <c r="P34" s="379"/>
      <c r="Q34" s="379"/>
      <c r="R34" s="379"/>
      <c r="S34" s="379"/>
      <c r="T34" s="379"/>
      <c r="U34" s="61"/>
    </row>
    <row r="35" spans="1:21" ht="15.6" customHeight="1" x14ac:dyDescent="0.2">
      <c r="A35" s="419"/>
      <c r="B35" s="419"/>
      <c r="C35" s="461"/>
      <c r="D35" s="462"/>
      <c r="E35" s="462"/>
      <c r="F35" s="462"/>
      <c r="G35" s="462"/>
      <c r="H35" s="462"/>
      <c r="I35" s="462"/>
      <c r="J35" s="462"/>
      <c r="K35" s="462"/>
      <c r="L35" s="462"/>
      <c r="M35" s="463"/>
      <c r="N35" s="379"/>
      <c r="O35" s="379"/>
      <c r="P35" s="379"/>
      <c r="Q35" s="379"/>
      <c r="R35" s="379"/>
      <c r="S35" s="379"/>
      <c r="T35" s="379"/>
      <c r="U35" s="61"/>
    </row>
    <row r="36" spans="1:21" ht="21.6" customHeight="1" x14ac:dyDescent="0.2">
      <c r="A36" s="419"/>
      <c r="B36" s="419"/>
      <c r="C36" s="464"/>
      <c r="D36" s="465"/>
      <c r="E36" s="465"/>
      <c r="F36" s="465"/>
      <c r="G36" s="465"/>
      <c r="H36" s="465"/>
      <c r="I36" s="465"/>
      <c r="J36" s="465"/>
      <c r="K36" s="465"/>
      <c r="L36" s="465"/>
      <c r="M36" s="466"/>
      <c r="N36" s="379"/>
      <c r="O36" s="379"/>
      <c r="P36" s="379"/>
      <c r="Q36" s="379"/>
      <c r="R36" s="379"/>
      <c r="S36" s="379"/>
      <c r="T36" s="379"/>
      <c r="U36" s="61"/>
    </row>
    <row r="37" spans="1:21" ht="18" customHeight="1" x14ac:dyDescent="0.2">
      <c r="A37" s="356" t="s">
        <v>
1</v>
      </c>
      <c r="B37" s="357"/>
      <c r="C37" s="179" t="s">
        <v>
27</v>
      </c>
      <c r="D37" s="180"/>
      <c r="E37" s="179" t="s">
        <v>
26</v>
      </c>
      <c r="F37" s="180"/>
      <c r="G37" s="179" t="s">
        <v>
258</v>
      </c>
      <c r="H37" s="181"/>
      <c r="I37" s="179" t="s">
        <v>
25</v>
      </c>
      <c r="J37" s="181"/>
      <c r="K37" s="73" t="s">
        <v>
221</v>
      </c>
      <c r="L37" s="75" t="s">
        <v>
222</v>
      </c>
      <c r="M37" s="74" t="s">
        <v>
223</v>
      </c>
      <c r="N37" s="99"/>
      <c r="O37" s="100"/>
      <c r="P37" s="100"/>
      <c r="Q37" s="100"/>
      <c r="R37" s="100"/>
      <c r="S37" s="100"/>
      <c r="T37" s="100"/>
      <c r="U37" s="61"/>
    </row>
    <row r="38" spans="1:21" ht="28.2" customHeight="1" x14ac:dyDescent="0.2">
      <c r="A38" s="360"/>
      <c r="B38" s="361"/>
      <c r="C38" s="352" t="str">
        <f>
IF(J26="","",COUNTIF(J25:J32,"男"))</f>
        <v/>
      </c>
      <c r="D38" s="353"/>
      <c r="E38" s="369" t="str">
        <f>
IF(J26="","",COUNTIF(J25:J32,"女"))</f>
        <v/>
      </c>
      <c r="F38" s="370"/>
      <c r="G38" s="367" t="str">
        <f>
IF(M33="","",COUNTIF(M33:M36,"有"))</f>
        <v/>
      </c>
      <c r="H38" s="371"/>
      <c r="I38" s="367" t="str">
        <f>
IF(SUM(C38:H38)=0,"",SUM(C38:H38))</f>
        <v/>
      </c>
      <c r="J38" s="368"/>
      <c r="K38" s="77">
        <f>
IF(J26="",0,1000)+IF(J28="",0,1000)</f>
        <v>
0</v>
      </c>
      <c r="L38" s="78">
        <f>
COUNTIF(M29:M34,"有")*1000</f>
        <v>
0</v>
      </c>
      <c r="M38" s="76">
        <f>
K38+L38</f>
        <v>
0</v>
      </c>
      <c r="N38" s="372" t="s">
        <v>
257</v>
      </c>
      <c r="O38" s="373"/>
      <c r="P38" s="373"/>
      <c r="Q38" s="373"/>
      <c r="R38" s="373"/>
      <c r="S38" s="373"/>
      <c r="T38" s="373"/>
      <c r="U38" s="61"/>
    </row>
    <row r="39" spans="1:21" ht="63.6" customHeight="1" x14ac:dyDescent="0.2">
      <c r="A39" s="467" t="s">
        <v>
352</v>
      </c>
      <c r="B39" s="468"/>
      <c r="C39" s="268"/>
      <c r="D39" s="350"/>
      <c r="E39" s="350"/>
      <c r="F39" s="350"/>
      <c r="G39" s="350"/>
      <c r="H39" s="350"/>
      <c r="I39" s="350"/>
      <c r="J39" s="350"/>
      <c r="K39" s="350"/>
      <c r="L39" s="350"/>
      <c r="M39" s="351"/>
      <c r="N39" s="374" t="s">
        <v>
318</v>
      </c>
      <c r="O39" s="375"/>
      <c r="P39" s="375"/>
      <c r="Q39" s="375"/>
      <c r="R39" s="375"/>
      <c r="S39" s="375"/>
      <c r="T39" s="375"/>
      <c r="U39" s="61"/>
    </row>
    <row r="40" spans="1:21" ht="13.5" customHeight="1" x14ac:dyDescent="0.2">
      <c r="N40" s="85"/>
      <c r="O40" s="85"/>
      <c r="P40" s="85"/>
      <c r="Q40" s="85"/>
      <c r="R40" s="85"/>
      <c r="S40" s="85"/>
      <c r="T40" s="85"/>
      <c r="U40" s="61"/>
    </row>
    <row r="41" spans="1:21" ht="15" customHeight="1" x14ac:dyDescent="0.2">
      <c r="J41" s="105"/>
      <c r="K41" s="437" t="s">
        <v>
313</v>
      </c>
      <c r="L41" s="438"/>
      <c r="M41" s="439"/>
      <c r="N41" s="94"/>
      <c r="O41" s="88"/>
      <c r="P41" s="85"/>
      <c r="Q41" s="85"/>
      <c r="R41" s="85"/>
      <c r="S41" s="85"/>
      <c r="T41" s="85"/>
      <c r="U41" s="61"/>
    </row>
    <row r="42" spans="1:2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x14ac:dyDescent="0.2">
      <c r="A53" s="61"/>
      <c r="B53" s="61"/>
      <c r="C53" s="61" t="b">
        <f>
COUNTIF($C$17:$I$23,D53)&gt;1</f>
        <v>
0</v>
      </c>
      <c r="D53" s="61" t="s">
        <v>
236</v>
      </c>
      <c r="E53" s="61" t="s">
        <v>
385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 x14ac:dyDescent="0.2">
      <c r="A54" s="61"/>
      <c r="B54" s="61"/>
      <c r="C54" s="61" t="b">
        <f t="shared" ref="C54:C64" si="2">
COUNTIF($C$17:$I$23,D54)&gt;1</f>
        <v>
0</v>
      </c>
      <c r="D54" s="61" t="s">
        <v>
237</v>
      </c>
      <c r="E54" s="61" t="s">
        <v>
386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 x14ac:dyDescent="0.2">
      <c r="A55" s="61"/>
      <c r="B55" s="61"/>
      <c r="C55" s="61" t="b">
        <f t="shared" si="2"/>
        <v>
0</v>
      </c>
      <c r="D55" s="61" t="s">
        <v>
238</v>
      </c>
      <c r="E55" s="61" t="s">
        <v>
387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 x14ac:dyDescent="0.2">
      <c r="A56" s="61"/>
      <c r="B56" s="61"/>
      <c r="C56" s="61" t="b">
        <f t="shared" si="2"/>
        <v>
0</v>
      </c>
      <c r="D56" s="61" t="s">
        <v>
239</v>
      </c>
      <c r="E56" s="61" t="s">
        <v>
388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 x14ac:dyDescent="0.2">
      <c r="A57" s="61"/>
      <c r="B57" s="61"/>
      <c r="C57" s="61" t="b">
        <f t="shared" si="2"/>
        <v>
0</v>
      </c>
      <c r="D57" s="61" t="s">
        <v>
240</v>
      </c>
      <c r="E57" s="61" t="s">
        <v>
389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 x14ac:dyDescent="0.2">
      <c r="A58" s="61"/>
      <c r="B58" s="61"/>
      <c r="C58" s="61" t="b">
        <f t="shared" si="2"/>
        <v>
0</v>
      </c>
      <c r="D58" s="61" t="s">
        <v>
241</v>
      </c>
      <c r="E58" s="61" t="s">
        <v>
390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 x14ac:dyDescent="0.2">
      <c r="A59" s="61"/>
      <c r="B59" s="61"/>
      <c r="C59" s="61" t="b">
        <f t="shared" si="2"/>
        <v>
0</v>
      </c>
      <c r="D59" s="61" t="s">
        <v>
242</v>
      </c>
      <c r="E59" s="61" t="s">
        <v>
391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 x14ac:dyDescent="0.2">
      <c r="A60" s="61"/>
      <c r="B60" s="61"/>
      <c r="C60" s="61" t="b">
        <f t="shared" si="2"/>
        <v>
0</v>
      </c>
      <c r="D60" s="61" t="s">
        <v>
243</v>
      </c>
      <c r="E60" s="61" t="s">
        <v>
392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 x14ac:dyDescent="0.2">
      <c r="A61" s="61"/>
      <c r="B61" s="61"/>
      <c r="C61" s="61" t="b">
        <f t="shared" si="2"/>
        <v>
0</v>
      </c>
      <c r="D61" s="61" t="s">
        <v>
244</v>
      </c>
      <c r="E61" s="61" t="s">
        <v>
393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 x14ac:dyDescent="0.2">
      <c r="A62" s="61"/>
      <c r="B62" s="61"/>
      <c r="C62" s="61" t="b">
        <f t="shared" si="2"/>
        <v>
0</v>
      </c>
      <c r="D62" s="61" t="s">
        <v>
246</v>
      </c>
      <c r="E62" s="61" t="s">
        <v>
399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x14ac:dyDescent="0.2">
      <c r="A63" s="61"/>
      <c r="B63" s="61"/>
      <c r="C63" s="61" t="b">
        <f t="shared" si="2"/>
        <v>
0</v>
      </c>
      <c r="D63" s="61" t="s">
        <v>
247</v>
      </c>
      <c r="E63" s="61" t="s">
        <v>
394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">
      <c r="A64" s="61"/>
      <c r="B64" s="61"/>
      <c r="C64" s="61" t="b">
        <f t="shared" si="2"/>
        <v>
0</v>
      </c>
      <c r="D64" s="61" t="s">
        <v>
306</v>
      </c>
      <c r="E64" s="61" t="s">
        <v>
395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 x14ac:dyDescent="0.2">
      <c r="A65" s="61"/>
      <c r="B65" s="61"/>
      <c r="C65" s="61" t="b">
        <f t="shared" ref="C65:C67" si="3">
COUNTIF($C$17:$I$23,D65)&gt;1</f>
        <v>
0</v>
      </c>
      <c r="D65" s="61" t="s">
        <v>
315</v>
      </c>
      <c r="E65" s="61" t="s">
        <v>
396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 x14ac:dyDescent="0.2">
      <c r="A66" s="61"/>
      <c r="B66" s="61"/>
      <c r="C66" s="61" t="b">
        <f t="shared" si="3"/>
        <v>
0</v>
      </c>
      <c r="D66" s="61" t="s">
        <v>
316</v>
      </c>
      <c r="E66" s="61" t="s">
        <v>
397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 x14ac:dyDescent="0.2">
      <c r="A67" s="61"/>
      <c r="B67" s="61"/>
      <c r="C67" s="61" t="b">
        <f t="shared" si="3"/>
        <v>
0</v>
      </c>
      <c r="D67" s="61" t="s">
        <v>
317</v>
      </c>
      <c r="E67" s="61" t="s">
        <v>
398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x14ac:dyDescent="0.2">
      <c r="A68" s="61"/>
      <c r="B68" s="61"/>
      <c r="C68" s="61">
        <f>
COUNTIF(C53:C67,TRUE)</f>
        <v>
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 x14ac:dyDescent="0.2">
      <c r="A103" s="61" t="str">
        <f>
H6</f>
        <v/>
      </c>
      <c r="B103" s="61" t="s">
        <v>
170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 x14ac:dyDescent="0.2">
      <c r="A104" s="61">
        <f>
J6</f>
        <v>
0</v>
      </c>
      <c r="B104" s="61" t="s">
        <v>
171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 x14ac:dyDescent="0.2">
      <c r="A105" s="61">
        <f>
L6</f>
        <v>
0</v>
      </c>
      <c r="B105" s="61" t="s">
        <v>
172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 x14ac:dyDescent="0.2">
      <c r="A106" s="61" t="str">
        <f>
C9</f>
        <v/>
      </c>
      <c r="B106" s="61" t="s">
        <v>
173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 x14ac:dyDescent="0.2">
      <c r="A107" s="61" t="str">
        <f>
F9</f>
        <v/>
      </c>
      <c r="B107" s="61" t="s">
        <v>
174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 s="53" customFormat="1" x14ac:dyDescent="0.2">
      <c r="A108" s="61" t="str">
        <f>
I9</f>
        <v/>
      </c>
      <c r="B108" s="61" t="s">
        <v>
115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 x14ac:dyDescent="0.2">
      <c r="A109" s="61" t="str">
        <f>
C11</f>
        <v/>
      </c>
      <c r="B109" s="61" t="s">
        <v>
175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 x14ac:dyDescent="0.2">
      <c r="A110" s="61" t="str">
        <f>
I11</f>
        <v/>
      </c>
      <c r="B110" s="61" t="s">
        <v>
176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 x14ac:dyDescent="0.2">
      <c r="A111" s="61" t="str">
        <f>
C13</f>
        <v/>
      </c>
      <c r="B111" s="61" t="s">
        <v>
177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 s="53" customFormat="1" x14ac:dyDescent="0.2">
      <c r="A112" s="61">
        <f>
J13</f>
        <v>
0</v>
      </c>
      <c r="B112" s="61" t="s">
        <v>
187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 x14ac:dyDescent="0.2">
      <c r="A113" s="61">
        <f>
J14</f>
        <v>
0</v>
      </c>
      <c r="B113" s="61" t="s">
        <v>
188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 x14ac:dyDescent="0.2">
      <c r="A114" s="61">
        <f t="shared" ref="A114:A120" si="4">
C17</f>
        <v>
0</v>
      </c>
      <c r="B114" s="61" t="s">
        <v>
189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 x14ac:dyDescent="0.2">
      <c r="A115" s="61">
        <f t="shared" si="4"/>
        <v>
0</v>
      </c>
      <c r="B115" s="61" t="s">
        <v>
190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 x14ac:dyDescent="0.2">
      <c r="A116" s="61">
        <f t="shared" si="4"/>
        <v>
0</v>
      </c>
      <c r="B116" s="61" t="s">
        <v>
191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 x14ac:dyDescent="0.2">
      <c r="A117" s="61">
        <f t="shared" si="4"/>
        <v>
0</v>
      </c>
      <c r="B117" s="61" t="s">
        <v>
192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 x14ac:dyDescent="0.2">
      <c r="A118" s="61">
        <f t="shared" si="4"/>
        <v>
0</v>
      </c>
      <c r="B118" s="61" t="s">
        <v>
193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 x14ac:dyDescent="0.2">
      <c r="A119" s="61">
        <f t="shared" si="4"/>
        <v>
0</v>
      </c>
      <c r="B119" s="61" t="s">
        <v>
194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 x14ac:dyDescent="0.2">
      <c r="A120" s="61">
        <f t="shared" si="4"/>
        <v>
0</v>
      </c>
      <c r="B120" s="61" t="s">
        <v>
195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 x14ac:dyDescent="0.2">
      <c r="A121" s="61">
        <f>
I17</f>
        <v>
0</v>
      </c>
      <c r="B121" s="61" t="s">
        <v>
196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 x14ac:dyDescent="0.2">
      <c r="A122" s="61">
        <f t="shared" ref="A122:A127" si="5">
I18</f>
        <v>
0</v>
      </c>
      <c r="B122" s="61" t="s">
        <v>
197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 x14ac:dyDescent="0.2">
      <c r="A123" s="61">
        <f t="shared" si="5"/>
        <v>
0</v>
      </c>
      <c r="B123" s="61" t="s">
        <v>
198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 x14ac:dyDescent="0.2">
      <c r="A124" s="61">
        <f t="shared" si="5"/>
        <v>
0</v>
      </c>
      <c r="B124" s="61" t="s">
        <v>
199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 x14ac:dyDescent="0.2">
      <c r="A125" s="61">
        <f t="shared" si="5"/>
        <v>
0</v>
      </c>
      <c r="B125" s="61" t="s">
        <v>
200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 x14ac:dyDescent="0.2">
      <c r="A126" s="61">
        <f t="shared" si="5"/>
        <v>
0</v>
      </c>
      <c r="B126" s="61" t="s">
        <v>
201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 x14ac:dyDescent="0.2">
      <c r="A127" s="61">
        <f t="shared" si="5"/>
        <v>
0</v>
      </c>
      <c r="B127" s="61" t="s">
        <v>
202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 x14ac:dyDescent="0.2">
      <c r="A128" s="61" t="str">
        <f>
E25</f>
        <v/>
      </c>
      <c r="B128" s="61" t="s">
        <v>
163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 x14ac:dyDescent="0.2">
      <c r="A129" s="61" t="str">
        <f>
G25</f>
        <v/>
      </c>
      <c r="B129" s="61" t="s">
        <v>
163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">
      <c r="A130" s="61" t="str">
        <f>
E26</f>
        <v/>
      </c>
      <c r="B130" s="61" t="s">
        <v>
164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 x14ac:dyDescent="0.2">
      <c r="A131" s="61" t="str">
        <f>
G26</f>
        <v/>
      </c>
      <c r="B131" s="61" t="s">
        <v>
165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 x14ac:dyDescent="0.2">
      <c r="A132" s="61" t="str">
        <f>
I26</f>
        <v/>
      </c>
      <c r="B132" s="61" t="s">
        <v>
166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 x14ac:dyDescent="0.2">
      <c r="A133" s="61">
        <f>
K26</f>
        <v>
0</v>
      </c>
      <c r="B133" s="61" t="s">
        <v>
167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 x14ac:dyDescent="0.2">
      <c r="A134" s="61">
        <f>
M25</f>
        <v>
0</v>
      </c>
      <c r="B134" s="61" t="s">
        <v>
204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 x14ac:dyDescent="0.2">
      <c r="A135" s="61" t="str">
        <f>
E27</f>
        <v/>
      </c>
      <c r="B135" s="61" t="s">
        <v>
139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 x14ac:dyDescent="0.2">
      <c r="A136" s="61" t="str">
        <f>
G27</f>
        <v/>
      </c>
      <c r="B136" s="61" t="s">
        <v>
139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 x14ac:dyDescent="0.2">
      <c r="A137" s="61" t="str">
        <f>
E28</f>
        <v/>
      </c>
      <c r="B137" s="61" t="s">
        <v>
140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 x14ac:dyDescent="0.2">
      <c r="A138" s="61" t="str">
        <f>
G28</f>
        <v/>
      </c>
      <c r="B138" s="61" t="s">
        <v>
141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 x14ac:dyDescent="0.2">
      <c r="A139" s="61" t="str">
        <f>
I28</f>
        <v/>
      </c>
      <c r="B139" s="61" t="s">
        <v>
142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 x14ac:dyDescent="0.2">
      <c r="A140" s="61">
        <f>
K28</f>
        <v>
0</v>
      </c>
      <c r="B140" s="61" t="s">
        <v>
203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 x14ac:dyDescent="0.2">
      <c r="A141" s="61">
        <f>
M27</f>
        <v>
0</v>
      </c>
      <c r="B141" s="61" t="s">
        <v>
205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 x14ac:dyDescent="0.2">
      <c r="A142" s="61" t="str">
        <f>
E29</f>
        <v/>
      </c>
      <c r="B142" s="61" t="s">
        <v>
143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 x14ac:dyDescent="0.2">
      <c r="A143" s="61" t="str">
        <f>
G29</f>
        <v/>
      </c>
      <c r="B143" s="61" t="s">
        <v>
143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 x14ac:dyDescent="0.2">
      <c r="A144" s="61" t="str">
        <f>
E30</f>
        <v/>
      </c>
      <c r="B144" s="61" t="s">
        <v>
144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 x14ac:dyDescent="0.2">
      <c r="A145" s="61" t="str">
        <f>
G30</f>
        <v/>
      </c>
      <c r="B145" s="61" t="s">
        <v>
145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 x14ac:dyDescent="0.2">
      <c r="A146" s="61" t="str">
        <f>
I30</f>
        <v/>
      </c>
      <c r="B146" s="61" t="s">
        <v>
146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 x14ac:dyDescent="0.2">
      <c r="A147" s="61">
        <f>
K30</f>
        <v>
0</v>
      </c>
      <c r="B147" s="61" t="s">
        <v>
147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x14ac:dyDescent="0.2">
      <c r="A148" s="61">
        <f>
M29</f>
        <v>
0</v>
      </c>
      <c r="B148" s="61" t="s">
        <v>
206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 x14ac:dyDescent="0.2">
      <c r="A149" s="61">
        <f>
E31</f>
        <v>
0</v>
      </c>
      <c r="B149" s="61" t="s">
        <v>
148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 x14ac:dyDescent="0.2">
      <c r="A150" s="61">
        <f>
G31</f>
        <v>
0</v>
      </c>
      <c r="B150" s="61" t="s">
        <v>
148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 x14ac:dyDescent="0.2">
      <c r="A151" s="61">
        <f>
E32</f>
        <v>
0</v>
      </c>
      <c r="B151" s="61" t="s">
        <v>
149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 x14ac:dyDescent="0.2">
      <c r="A152" s="61">
        <f>
G32</f>
        <v>
0</v>
      </c>
      <c r="B152" s="61" t="s">
        <v>
150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 x14ac:dyDescent="0.2">
      <c r="A153" s="61">
        <f>
I32</f>
        <v>
0</v>
      </c>
      <c r="B153" s="61" t="s">
        <v>
151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 x14ac:dyDescent="0.2">
      <c r="A154" s="61">
        <f>
K32</f>
        <v>
0</v>
      </c>
      <c r="B154" s="61" t="s">
        <v>
152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 s="53" customFormat="1" x14ac:dyDescent="0.2">
      <c r="A155" s="61">
        <f>
M31</f>
        <v>
0</v>
      </c>
      <c r="B155" s="61" t="s">
        <v>
207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 x14ac:dyDescent="0.2">
      <c r="A156" s="61" t="str">
        <f>
E33</f>
        <v/>
      </c>
      <c r="B156" s="61" t="s">
        <v>
153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 x14ac:dyDescent="0.2">
      <c r="A157" s="61" t="str">
        <f>
G33</f>
        <v/>
      </c>
      <c r="B157" s="61" t="s">
        <v>
153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 x14ac:dyDescent="0.2">
      <c r="A158" s="61" t="str">
        <f>
E34</f>
        <v/>
      </c>
      <c r="B158" s="61" t="s">
        <v>
154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 x14ac:dyDescent="0.2">
      <c r="A159" s="61" t="str">
        <f>
G34</f>
        <v/>
      </c>
      <c r="B159" s="61" t="s">
        <v>
155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 x14ac:dyDescent="0.2">
      <c r="A160" s="61" t="str">
        <f>
I34</f>
        <v/>
      </c>
      <c r="B160" s="61" t="s">
        <v>
156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 x14ac:dyDescent="0.2">
      <c r="A161" s="61">
        <f>
K34</f>
        <v>
0</v>
      </c>
      <c r="B161" s="61" t="s">
        <v>
157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 s="53" customFormat="1" x14ac:dyDescent="0.2">
      <c r="A162" s="64">
        <f>
M33</f>
        <v>
0</v>
      </c>
      <c r="B162" s="61" t="s">
        <v>
208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x14ac:dyDescent="0.2">
      <c r="A163" s="61">
        <f>
E35</f>
        <v>
0</v>
      </c>
      <c r="B163" s="61" t="s">
        <v>
158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 x14ac:dyDescent="0.2">
      <c r="A164" s="61">
        <f>
G35</f>
        <v>
0</v>
      </c>
      <c r="B164" s="61" t="s">
        <v>
158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 x14ac:dyDescent="0.2">
      <c r="A165" s="61">
        <f>
E36</f>
        <v>
0</v>
      </c>
      <c r="B165" s="61" t="s">
        <v>
159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 x14ac:dyDescent="0.2">
      <c r="A166" s="61">
        <f>
G36</f>
        <v>
0</v>
      </c>
      <c r="B166" s="61" t="s">
        <v>
160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 x14ac:dyDescent="0.2">
      <c r="A167" s="61">
        <f>
I36</f>
        <v>
0</v>
      </c>
      <c r="B167" s="61" t="s">
        <v>
161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 x14ac:dyDescent="0.2">
      <c r="A168" s="61">
        <f>
K36</f>
        <v>
0</v>
      </c>
      <c r="B168" s="61" t="s">
        <v>
162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 x14ac:dyDescent="0.2">
      <c r="A169" s="64">
        <f>
M35</f>
        <v>
0</v>
      </c>
      <c r="B169" s="61" t="s">
        <v>
209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 x14ac:dyDescent="0.2">
      <c r="A170" s="64" t="str">
        <f>
C38</f>
        <v/>
      </c>
      <c r="B170" s="61" t="s">
        <v>
210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">
      <c r="A171" s="61" t="str">
        <f>
E38</f>
        <v/>
      </c>
      <c r="B171" s="61" t="s">
        <v>
211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 x14ac:dyDescent="0.2">
      <c r="A172" s="64" t="str">
        <f>
G38</f>
        <v/>
      </c>
      <c r="B172" s="61" t="s">
        <v>
212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 x14ac:dyDescent="0.2">
      <c r="A173" s="64" t="str">
        <f>
I38</f>
        <v/>
      </c>
      <c r="B173" s="61" t="s">
        <v>
213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 x14ac:dyDescent="0.2">
      <c r="A174" s="65">
        <f>
K38</f>
        <v>
0</v>
      </c>
      <c r="B174" s="61" t="s">
        <v>
214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 x14ac:dyDescent="0.2">
      <c r="A175" s="61">
        <f>
C39</f>
        <v>
0</v>
      </c>
      <c r="B175" s="61" t="s">
        <v>
215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 x14ac:dyDescent="0.2">
      <c r="A177" s="61"/>
      <c r="B177" s="80">
        <v>
13.5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 x14ac:dyDescent="0.2">
      <c r="A178" s="61"/>
      <c r="B178" s="80">
        <v>
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 x14ac:dyDescent="0.2">
      <c r="A179" s="61"/>
      <c r="B179" s="80">
        <v>
14.5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 x14ac:dyDescent="0.2">
      <c r="A180" s="61"/>
      <c r="B180" s="80">
        <v>
15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x14ac:dyDescent="0.2">
      <c r="A181" s="61"/>
      <c r="B181" s="80">
        <v>
15.5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x14ac:dyDescent="0.2">
      <c r="A182" s="61"/>
      <c r="B182" s="80">
        <v>
16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x14ac:dyDescent="0.2">
      <c r="A183" s="61"/>
      <c r="B183" s="80">
        <v>
16.5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 x14ac:dyDescent="0.2">
      <c r="A184" s="61"/>
      <c r="B184" s="80">
        <v>
17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72" t="s">
        <v>
219</v>
      </c>
      <c r="O184" s="61"/>
      <c r="P184" s="61"/>
      <c r="Q184" s="61"/>
      <c r="R184" s="61"/>
      <c r="S184" s="61"/>
      <c r="T184" s="61"/>
      <c r="U184" s="61"/>
    </row>
    <row r="185" spans="1:21" x14ac:dyDescent="0.2">
      <c r="A185" s="61"/>
      <c r="B185" s="80">
        <v>
17.5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 x14ac:dyDescent="0.2">
      <c r="A186" s="61"/>
      <c r="B186" s="80">
        <v>
18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 x14ac:dyDescent="0.2">
      <c r="A187" s="61"/>
      <c r="B187" s="80">
        <v>
18.5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 x14ac:dyDescent="0.2">
      <c r="A188" s="61"/>
      <c r="B188" s="80">
        <v>
19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 x14ac:dyDescent="0.2">
      <c r="A189" s="61"/>
      <c r="B189" s="80">
        <v>
19.5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1" x14ac:dyDescent="0.2">
      <c r="A190" s="61"/>
      <c r="B190" s="80">
        <v>
20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</row>
    <row r="191" spans="1:21" x14ac:dyDescent="0.2">
      <c r="A191" s="61"/>
      <c r="B191" s="80">
        <v>
20.5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1" x14ac:dyDescent="0.2">
      <c r="A192" s="61"/>
      <c r="B192" s="80">
        <v>
21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</row>
    <row r="193" spans="1:21" x14ac:dyDescent="0.2">
      <c r="A193" s="61"/>
      <c r="B193" s="80">
        <v>
21.5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</row>
    <row r="194" spans="1:21" x14ac:dyDescent="0.2">
      <c r="A194" s="61"/>
      <c r="B194" s="80">
        <v>
22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</row>
    <row r="195" spans="1:21" x14ac:dyDescent="0.2">
      <c r="A195" s="61"/>
      <c r="B195" s="80">
        <v>
22.5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</row>
    <row r="196" spans="1:21" x14ac:dyDescent="0.2">
      <c r="A196" s="61"/>
      <c r="B196" s="80">
        <v>
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</row>
    <row r="197" spans="1:21" x14ac:dyDescent="0.2">
      <c r="A197" s="61"/>
      <c r="B197" s="80">
        <v>
23.5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</row>
    <row r="198" spans="1:21" x14ac:dyDescent="0.2">
      <c r="A198" s="61"/>
      <c r="B198" s="80">
        <v>
24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</row>
    <row r="199" spans="1:21" x14ac:dyDescent="0.2">
      <c r="A199" s="61"/>
      <c r="B199" s="80">
        <v>
24.5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</row>
    <row r="200" spans="1:21" x14ac:dyDescent="0.2">
      <c r="A200" s="61"/>
      <c r="B200" s="80">
        <v>
25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</row>
    <row r="201" spans="1:21" x14ac:dyDescent="0.2">
      <c r="A201" s="61"/>
      <c r="B201" s="80">
        <v>
25.5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</row>
    <row r="202" spans="1:21" x14ac:dyDescent="0.2">
      <c r="A202" s="61"/>
      <c r="B202" s="80">
        <v>
26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</row>
    <row r="203" spans="1:21" x14ac:dyDescent="0.2">
      <c r="A203" s="61"/>
      <c r="B203" s="80">
        <v>
26.5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</row>
    <row r="204" spans="1:21" x14ac:dyDescent="0.2">
      <c r="A204" s="61"/>
      <c r="B204" s="80">
        <v>
27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</row>
    <row r="205" spans="1:21" x14ac:dyDescent="0.2">
      <c r="A205" s="61"/>
      <c r="B205" s="80">
        <v>
27.5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</row>
    <row r="206" spans="1:21" x14ac:dyDescent="0.2">
      <c r="A206" s="61"/>
      <c r="B206" s="80">
        <v>
28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</row>
    <row r="207" spans="1:21" x14ac:dyDescent="0.2">
      <c r="A207" s="61"/>
      <c r="B207" s="80">
        <v>
28.5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1:21" x14ac:dyDescent="0.2">
      <c r="A208" s="61"/>
      <c r="B208" s="80">
        <v>
29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  <row r="209" spans="1:21" x14ac:dyDescent="0.2">
      <c r="A209" s="61"/>
      <c r="B209" s="80">
        <v>
29.5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</row>
    <row r="210" spans="1:21" x14ac:dyDescent="0.2">
      <c r="A210" s="61"/>
      <c r="B210" s="80">
        <v>
30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</row>
    <row r="211" spans="1:2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</row>
    <row r="212" spans="1:21" x14ac:dyDescent="0.2">
      <c r="A212" s="61"/>
      <c r="B212" s="61" t="s">
        <v>
255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</row>
    <row r="213" spans="1:21" x14ac:dyDescent="0.2">
      <c r="A213" s="61"/>
      <c r="B213" s="61" t="s">
        <v>
256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</row>
    <row r="214" spans="1:2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</row>
    <row r="215" spans="1:2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</row>
    <row r="216" spans="1:2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</row>
    <row r="217" spans="1:2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</row>
    <row r="218" spans="1:2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</row>
    <row r="219" spans="1:2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</row>
    <row r="223" spans="1:2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</row>
    <row r="224" spans="1:2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</row>
    <row r="225" spans="1:2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</row>
    <row r="226" spans="1:2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</row>
    <row r="227" spans="1:2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</row>
    <row r="228" spans="1:2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</row>
    <row r="229" spans="1:2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</row>
    <row r="230" spans="1:2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</row>
    <row r="231" spans="1:2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</row>
    <row r="232" spans="1:2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</row>
    <row r="233" spans="1:2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</row>
    <row r="234" spans="1:2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</row>
    <row r="235" spans="1:2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</row>
    <row r="236" spans="1:2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</row>
    <row r="237" spans="1:2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</row>
    <row r="238" spans="1:2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</row>
    <row r="239" spans="1:2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</row>
    <row r="240" spans="1:2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</row>
    <row r="241" spans="1:2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</row>
    <row r="242" spans="1:2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</row>
    <row r="244" spans="1:21" ht="11.55" customHeight="1" x14ac:dyDescent="0.2"/>
    <row r="245" spans="1:21" ht="102" customHeight="1" x14ac:dyDescent="0.2"/>
    <row r="246" spans="1:21" ht="90" customHeight="1" x14ac:dyDescent="0.2"/>
  </sheetData>
  <sheetProtection formatRows="0" selectLockedCells="1"/>
  <dataConsolidate/>
  <mergeCells count="107">
    <mergeCell ref="K41:M41"/>
    <mergeCell ref="A5:F6"/>
    <mergeCell ref="M27:M28"/>
    <mergeCell ref="E33:F33"/>
    <mergeCell ref="E34:F34"/>
    <mergeCell ref="G34:H34"/>
    <mergeCell ref="D16:G16"/>
    <mergeCell ref="J16:M16"/>
    <mergeCell ref="B15:G15"/>
    <mergeCell ref="H15:M15"/>
    <mergeCell ref="M25:M26"/>
    <mergeCell ref="A13:B14"/>
    <mergeCell ref="C13:G14"/>
    <mergeCell ref="D20:G20"/>
    <mergeCell ref="D21:G21"/>
    <mergeCell ref="D22:G22"/>
    <mergeCell ref="J20:M20"/>
    <mergeCell ref="D18:G18"/>
    <mergeCell ref="A29:B32"/>
    <mergeCell ref="A37:B38"/>
    <mergeCell ref="M33:M34"/>
    <mergeCell ref="K33:L34"/>
    <mergeCell ref="C35:M36"/>
    <mergeCell ref="A39:B39"/>
    <mergeCell ref="A33:B36"/>
    <mergeCell ref="C33:C34"/>
    <mergeCell ref="G33:H33"/>
    <mergeCell ref="E25:F25"/>
    <mergeCell ref="E26:F26"/>
    <mergeCell ref="G25:H25"/>
    <mergeCell ref="C31:M32"/>
    <mergeCell ref="E28:F28"/>
    <mergeCell ref="G26:H26"/>
    <mergeCell ref="G30:H30"/>
    <mergeCell ref="K25:L30"/>
    <mergeCell ref="C29:C30"/>
    <mergeCell ref="E29:F29"/>
    <mergeCell ref="G29:H29"/>
    <mergeCell ref="E30:F30"/>
    <mergeCell ref="M29:M30"/>
    <mergeCell ref="J5:K5"/>
    <mergeCell ref="J6:K6"/>
    <mergeCell ref="H5:I5"/>
    <mergeCell ref="H6:I6"/>
    <mergeCell ref="I11:M11"/>
    <mergeCell ref="I7:M7"/>
    <mergeCell ref="F8:H8"/>
    <mergeCell ref="F9:H9"/>
    <mergeCell ref="C10:H10"/>
    <mergeCell ref="I8:M8"/>
    <mergeCell ref="I9:M9"/>
    <mergeCell ref="I10:M10"/>
    <mergeCell ref="C11:H11"/>
    <mergeCell ref="L5:M5"/>
    <mergeCell ref="L6:M6"/>
    <mergeCell ref="A12:B12"/>
    <mergeCell ref="D19:G19"/>
    <mergeCell ref="A11:B11"/>
    <mergeCell ref="A15:A24"/>
    <mergeCell ref="H24:M24"/>
    <mergeCell ref="D23:G23"/>
    <mergeCell ref="J21:M21"/>
    <mergeCell ref="J22:M22"/>
    <mergeCell ref="J23:M23"/>
    <mergeCell ref="G38:H38"/>
    <mergeCell ref="N38:T38"/>
    <mergeCell ref="N39:T39"/>
    <mergeCell ref="N9:T9"/>
    <mergeCell ref="N6:T6"/>
    <mergeCell ref="N16:T23"/>
    <mergeCell ref="N25:T30"/>
    <mergeCell ref="N31:T36"/>
    <mergeCell ref="J14:M14"/>
    <mergeCell ref="J17:M17"/>
    <mergeCell ref="J18:M18"/>
    <mergeCell ref="J19:M19"/>
    <mergeCell ref="H12:M12"/>
    <mergeCell ref="H13:I13"/>
    <mergeCell ref="J13:M13"/>
    <mergeCell ref="H14:I14"/>
    <mergeCell ref="G27:H27"/>
    <mergeCell ref="G28:H28"/>
    <mergeCell ref="D24:G24"/>
    <mergeCell ref="H3:M3"/>
    <mergeCell ref="N13:T15"/>
    <mergeCell ref="A10:B10"/>
    <mergeCell ref="C12:G12"/>
    <mergeCell ref="N2:T4"/>
    <mergeCell ref="D17:G17"/>
    <mergeCell ref="I2:M2"/>
    <mergeCell ref="C39:M39"/>
    <mergeCell ref="C38:D38"/>
    <mergeCell ref="G37:H37"/>
    <mergeCell ref="C37:D37"/>
    <mergeCell ref="C27:C28"/>
    <mergeCell ref="E37:F37"/>
    <mergeCell ref="C25:C26"/>
    <mergeCell ref="A3:F4"/>
    <mergeCell ref="A7:E7"/>
    <mergeCell ref="A25:B28"/>
    <mergeCell ref="C8:E8"/>
    <mergeCell ref="C9:E9"/>
    <mergeCell ref="E27:F27"/>
    <mergeCell ref="I37:J37"/>
    <mergeCell ref="A8:B9"/>
    <mergeCell ref="I38:J38"/>
    <mergeCell ref="E38:F38"/>
  </mergeCells>
  <phoneticPr fontId="2"/>
  <conditionalFormatting sqref="C39:M39 J13:M14">
    <cfRule type="cellIs" dxfId="51" priority="44" stopIfTrue="1" operator="between">
      <formula>
""</formula>
      <formula>
""</formula>
    </cfRule>
  </conditionalFormatting>
  <conditionalFormatting sqref="C17:C24">
    <cfRule type="cellIs" dxfId="50" priority="31" stopIfTrue="1" operator="equal">
      <formula>
0</formula>
    </cfRule>
  </conditionalFormatting>
  <conditionalFormatting sqref="C17:C24">
    <cfRule type="duplicateValues" dxfId="49" priority="28"/>
  </conditionalFormatting>
  <conditionalFormatting sqref="M33:M34">
    <cfRule type="cellIs" dxfId="48" priority="23" operator="equal">
      <formula>
"無"</formula>
    </cfRule>
    <cfRule type="containsBlanks" dxfId="47" priority="45">
      <formula>
LEN(TRIM(M33))=0</formula>
    </cfRule>
  </conditionalFormatting>
  <conditionalFormatting sqref="G6 C9:M9 C10:H10 C11:M11 C12:G14 E33:H33 E34:J34 C38:J38">
    <cfRule type="cellIs" dxfId="46" priority="12" operator="between">
      <formula>
""</formula>
      <formula>
""</formula>
    </cfRule>
  </conditionalFormatting>
  <conditionalFormatting sqref="I26:J26 I28:J28 E25:H28 K25">
    <cfRule type="cellIs" dxfId="45" priority="11" operator="between">
      <formula>
""</formula>
      <formula>
""</formula>
    </cfRule>
  </conditionalFormatting>
  <conditionalFormatting sqref="H15:M15">
    <cfRule type="expression" dxfId="44" priority="97">
      <formula>
$C$68&gt;0.5</formula>
    </cfRule>
  </conditionalFormatting>
  <conditionalFormatting sqref="I17:I23">
    <cfRule type="cellIs" dxfId="43" priority="10" stopIfTrue="1" operator="equal">
      <formula>
0</formula>
    </cfRule>
  </conditionalFormatting>
  <conditionalFormatting sqref="I17:I23">
    <cfRule type="duplicateValues" dxfId="42" priority="9"/>
  </conditionalFormatting>
  <conditionalFormatting sqref="I30:J30 E29:H30">
    <cfRule type="cellIs" dxfId="41" priority="8" operator="between">
      <formula>
""</formula>
      <formula>
""</formula>
    </cfRule>
  </conditionalFormatting>
  <conditionalFormatting sqref="M29:M30">
    <cfRule type="cellIs" dxfId="40" priority="5" operator="equal">
      <formula>
"無"</formula>
    </cfRule>
    <cfRule type="containsBlanks" dxfId="39" priority="6">
      <formula>
LEN(TRIM(M29))=0</formula>
    </cfRule>
  </conditionalFormatting>
  <conditionalFormatting sqref="M25:M26">
    <cfRule type="cellIs" dxfId="38" priority="3" operator="equal">
      <formula>
"無"</formula>
    </cfRule>
    <cfRule type="containsBlanks" dxfId="37" priority="4">
      <formula>
LEN(TRIM(M25))=0</formula>
    </cfRule>
  </conditionalFormatting>
  <conditionalFormatting sqref="M27:M28">
    <cfRule type="cellIs" dxfId="36" priority="1" operator="equal">
      <formula>
"無"</formula>
    </cfRule>
    <cfRule type="containsBlanks" dxfId="35" priority="2">
      <formula>
LEN(TRIM(M27))=0</formula>
    </cfRule>
  </conditionalFormatting>
  <dataValidations count="2">
    <dataValidation type="list" allowBlank="1" showInputMessage="1" showErrorMessage="1" sqref="M33:M34 M25:M30">
      <formula1>
$B$212:$B$213</formula1>
    </dataValidation>
    <dataValidation type="list" showInputMessage="1" showErrorMessage="1" sqref="C17:C24 I17:I23">
      <formula1>
$D$53:$D$67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S7"/>
  <sheetViews>
    <sheetView zoomScale="85" zoomScaleNormal="85" zoomScaleSheetLayoutView="55" workbookViewId="0">
      <selection activeCell="S13" sqref="S13:W14"/>
    </sheetView>
  </sheetViews>
  <sheetFormatPr defaultRowHeight="13.2" x14ac:dyDescent="0.2"/>
  <cols>
    <col min="1" max="1" width="9.109375" style="53"/>
    <col min="2" max="2" width="10.77734375" style="53" bestFit="1" customWidth="1"/>
    <col min="3" max="3" width="8.77734375" bestFit="1" customWidth="1"/>
    <col min="5" max="5" width="22.88671875" bestFit="1" customWidth="1"/>
    <col min="6" max="6" width="23.109375" bestFit="1" customWidth="1"/>
    <col min="7" max="7" width="31.33203125" bestFit="1" customWidth="1"/>
    <col min="8" max="8" width="10.109375" style="53" bestFit="1" customWidth="1"/>
    <col min="10" max="11" width="13.21875" bestFit="1" customWidth="1"/>
    <col min="12" max="12" width="31.33203125" bestFit="1" customWidth="1"/>
    <col min="13" max="13" width="11.77734375" bestFit="1" customWidth="1"/>
    <col min="14" max="14" width="11.88671875" bestFit="1" customWidth="1"/>
    <col min="15" max="15" width="10.77734375" bestFit="1" customWidth="1"/>
    <col min="16" max="16" width="17.33203125" bestFit="1" customWidth="1"/>
    <col min="17" max="17" width="33.6640625" bestFit="1" customWidth="1"/>
    <col min="18" max="18" width="14.33203125" style="53" bestFit="1" customWidth="1"/>
    <col min="19" max="19" width="35.33203125" style="53" bestFit="1" customWidth="1"/>
    <col min="20" max="21" width="15.109375" customWidth="1"/>
    <col min="24" max="24" width="9.109375" style="53"/>
    <col min="25" max="26" width="15.109375" customWidth="1"/>
    <col min="29" max="29" width="9.109375" style="53"/>
    <col min="30" max="30" width="10.33203125" bestFit="1" customWidth="1"/>
    <col min="31" max="31" width="11.88671875" bestFit="1" customWidth="1"/>
    <col min="34" max="34" width="9.109375" style="53"/>
    <col min="35" max="35" width="10.109375" bestFit="1" customWidth="1"/>
    <col min="36" max="36" width="11.77734375" bestFit="1" customWidth="1"/>
    <col min="39" max="39" width="9.109375" style="53"/>
    <col min="40" max="41" width="15.21875" customWidth="1"/>
    <col min="44" max="45" width="9.109375" style="53"/>
    <col min="46" max="46" width="10.109375" bestFit="1" customWidth="1"/>
    <col min="47" max="47" width="12.77734375" bestFit="1" customWidth="1"/>
    <col min="50" max="51" width="9.109375" style="53"/>
    <col min="52" max="52" width="46.6640625" bestFit="1" customWidth="1"/>
    <col min="53" max="53" width="58.33203125" bestFit="1" customWidth="1"/>
    <col min="54" max="54" width="40.77734375" bestFit="1" customWidth="1"/>
    <col min="55" max="55" width="15.109375" bestFit="1" customWidth="1"/>
    <col min="56" max="56" width="8.77734375" style="53" bestFit="1" customWidth="1"/>
    <col min="57" max="64" width="8.21875" style="53" bestFit="1" customWidth="1"/>
    <col min="65" max="70" width="9.109375" style="53" bestFit="1" customWidth="1"/>
    <col min="71" max="71" width="50.33203125" customWidth="1"/>
  </cols>
  <sheetData>
    <row r="1" spans="1:71" s="53" customFormat="1" x14ac:dyDescent="0.2"/>
    <row r="2" spans="1:71" s="53" customFormat="1" ht="16.2" x14ac:dyDescent="0.2">
      <c r="A2" s="97" t="s">
        <v>
328</v>
      </c>
    </row>
    <row r="3" spans="1:71" s="53" customFormat="1" ht="21" x14ac:dyDescent="0.2">
      <c r="A3" s="79" t="s">
        <v>
327</v>
      </c>
    </row>
    <row r="4" spans="1:71" s="53" customFormat="1" ht="14.4" x14ac:dyDescent="0.2">
      <c r="A4" s="96"/>
    </row>
    <row r="5" spans="1:71" s="53" customFormat="1" x14ac:dyDescent="0.2">
      <c r="R5" s="53" t="s">
        <v>
271</v>
      </c>
      <c r="T5" t="s">
        <v>
263</v>
      </c>
      <c r="Y5" s="53" t="s">
        <v>
268</v>
      </c>
      <c r="AH5" s="108"/>
      <c r="AI5" s="108"/>
      <c r="AJ5" s="108"/>
      <c r="AK5" s="108"/>
      <c r="AL5" s="108"/>
      <c r="AM5" s="108"/>
      <c r="AN5" s="53" t="s">
        <v>
93</v>
      </c>
      <c r="BD5" s="53" t="s">
        <v>
276</v>
      </c>
    </row>
    <row r="6" spans="1:71" x14ac:dyDescent="0.2">
      <c r="A6" s="53" t="s">
        <v>
260</v>
      </c>
      <c r="B6" s="53" t="s">
        <v>
105</v>
      </c>
      <c r="C6" t="s">
        <v>
113</v>
      </c>
      <c r="D6" t="s">
        <v>
250</v>
      </c>
      <c r="E6" t="s">
        <v>
259</v>
      </c>
      <c r="F6" t="s">
        <v>
175</v>
      </c>
      <c r="G6" t="s">
        <v>
91</v>
      </c>
      <c r="H6" s="53" t="s">
        <v>
269</v>
      </c>
      <c r="I6" t="s">
        <v>
262</v>
      </c>
      <c r="J6" t="s">
        <v>
101</v>
      </c>
      <c r="K6" t="s">
        <v>
102</v>
      </c>
      <c r="L6" t="s">
        <v>
99</v>
      </c>
      <c r="M6" t="s">
        <v>
176</v>
      </c>
      <c r="N6" t="s">
        <v>
91</v>
      </c>
      <c r="O6" t="s">
        <v>
28</v>
      </c>
      <c r="P6" t="s">
        <v>
91</v>
      </c>
      <c r="Q6" t="s">
        <v>
131</v>
      </c>
      <c r="R6" s="53" t="s">
        <v>
272</v>
      </c>
      <c r="S6" s="53" t="s">
        <v>
273</v>
      </c>
      <c r="T6" t="s">
        <v>
264</v>
      </c>
      <c r="U6" t="s">
        <v>
265</v>
      </c>
      <c r="V6" t="s">
        <v>
266</v>
      </c>
      <c r="W6" t="s">
        <v>
267</v>
      </c>
      <c r="Y6" s="53" t="s">
        <v>
264</v>
      </c>
      <c r="Z6" s="53" t="s">
        <v>
265</v>
      </c>
      <c r="AA6" s="53" t="s">
        <v>
266</v>
      </c>
      <c r="AB6" s="53" t="s">
        <v>
267</v>
      </c>
      <c r="AD6" s="53"/>
      <c r="AE6" s="53"/>
      <c r="AF6" s="53"/>
      <c r="AG6" s="53"/>
      <c r="AH6" s="108"/>
      <c r="AI6" s="108"/>
      <c r="AJ6" s="108"/>
      <c r="AK6" s="108"/>
      <c r="AL6" s="108"/>
      <c r="AM6" s="108"/>
      <c r="AN6" s="53" t="s">
        <v>
264</v>
      </c>
      <c r="AO6" s="53" t="s">
        <v>
265</v>
      </c>
      <c r="AP6" s="53" t="s">
        <v>
30</v>
      </c>
      <c r="AQ6" s="53" t="s">
        <v>
267</v>
      </c>
      <c r="AS6" s="53" t="s">
        <v>
274</v>
      </c>
      <c r="AT6" s="53"/>
      <c r="AU6" s="53"/>
      <c r="AV6" s="53"/>
      <c r="AW6" s="53"/>
      <c r="AZ6" t="s">
        <v>
180</v>
      </c>
      <c r="BA6" t="s">
        <v>
91</v>
      </c>
      <c r="BB6" t="s">
        <v>
326</v>
      </c>
      <c r="BC6" t="s">
        <v>
270</v>
      </c>
      <c r="BD6" s="53" t="s">
        <v>
277</v>
      </c>
      <c r="BE6" s="53" t="s">
        <v>
278</v>
      </c>
      <c r="BF6" s="53" t="s">
        <v>
279</v>
      </c>
      <c r="BG6" s="53" t="s">
        <v>
280</v>
      </c>
      <c r="BH6" s="53" t="s">
        <v>
281</v>
      </c>
      <c r="BI6" s="53" t="s">
        <v>
282</v>
      </c>
      <c r="BJ6" s="53" t="s">
        <v>
283</v>
      </c>
      <c r="BK6" s="53" t="s">
        <v>
284</v>
      </c>
      <c r="BL6" s="53" t="s">
        <v>
285</v>
      </c>
      <c r="BM6" s="53" t="s">
        <v>
198</v>
      </c>
      <c r="BN6" s="53" t="s">
        <v>
199</v>
      </c>
      <c r="BO6" s="53" t="s">
        <v>
200</v>
      </c>
      <c r="BP6" s="53" t="s">
        <v>
201</v>
      </c>
      <c r="BQ6" s="53" t="s">
        <v>
202</v>
      </c>
      <c r="BR6" s="53" t="s">
        <v>
325</v>
      </c>
      <c r="BS6" t="s">
        <v>
275</v>
      </c>
    </row>
    <row r="7" spans="1:71" ht="25.2" customHeight="1" x14ac:dyDescent="0.2">
      <c r="A7" s="118" t="str">
        <f>
IF(様式2!G6="","",様式2!G6)</f>
        <v/>
      </c>
      <c r="B7" s="118" t="str">
        <f>
IF(様式2!J6="","",様式2!J6)</f>
        <v/>
      </c>
      <c r="C7" s="118" t="str">
        <f>
IF(様式2!B17="","",様式2!B17)</f>
        <v/>
      </c>
      <c r="D7" s="118" t="str">
        <f>
IF(様式2!F17="","",様式2!F17)</f>
        <v/>
      </c>
      <c r="E7" s="118" t="str">
        <f>
IF(様式2!L17="","",様式2!L17)</f>
        <v/>
      </c>
      <c r="F7" s="118" t="str">
        <f>
IF(様式2!B10="","",様式2!B10)</f>
        <v/>
      </c>
      <c r="G7" s="118" t="str">
        <f>
IF(様式2!B9="","",様式2!B9)</f>
        <v/>
      </c>
      <c r="H7" s="118" t="str">
        <f>
IF(様式2!I37="","",様式2!I37)</f>
        <v/>
      </c>
      <c r="I7" s="118" t="str">
        <f>
IF(様式2!B11="","",様式2!B11)</f>
        <v/>
      </c>
      <c r="J7" s="118" t="str">
        <f>
IF(様式2!F11="","",様式2!F11)</f>
        <v/>
      </c>
      <c r="K7" s="118" t="str">
        <f>
IF(様式2!N11="","",様式2!N11)</f>
        <v/>
      </c>
      <c r="L7" s="118" t="str">
        <f>
IF(様式2!B12="","",様式2!B12)</f>
        <v/>
      </c>
      <c r="M7" s="118" t="str">
        <f>
IF(様式2!B14="","",様式2!B14)</f>
        <v/>
      </c>
      <c r="N7" s="118" t="str">
        <f>
IF(様式2!B13="","",様式2!B13)</f>
        <v/>
      </c>
      <c r="O7" s="118" t="str">
        <f>
IF(様式2!K14="","",様式2!K14)</f>
        <v/>
      </c>
      <c r="P7" s="118" t="str">
        <f>
IF(様式2!K13="","",様式2!K13)</f>
        <v/>
      </c>
      <c r="Q7" s="118" t="str">
        <f>
IF(様式2!K15="","",様式2!K15)</f>
        <v/>
      </c>
      <c r="R7" s="118" t="str">
        <f>
IF(様式４!J13="","",様式４!J13)</f>
        <v/>
      </c>
      <c r="S7" s="118" t="str">
        <f>
IF(様式４!J14="","",様式４!J14)</f>
        <v/>
      </c>
      <c r="T7" s="118" t="str">
        <f>
IF(様式2!D19="","",様式2!D19&amp;"　"&amp;様式2!I19)</f>
        <v/>
      </c>
      <c r="U7" s="118" t="str">
        <f>
IF(様式2!D18="","",様式2!D18&amp;"　"&amp;様式2!I18)</f>
        <v/>
      </c>
      <c r="V7" s="118" t="str">
        <f>
IF(様式2!N19="","",様式2!N19)</f>
        <v/>
      </c>
      <c r="W7" s="118" t="str">
        <f>
IF(様式2!Q19="","",様式2!Q19)</f>
        <v/>
      </c>
      <c r="X7" s="119" t="str">
        <f>
IF(様式４!K26="","",様式４!K26)</f>
        <v/>
      </c>
      <c r="Y7" s="118" t="str">
        <f>
IF(様式2!D21="","",様式2!D21&amp;"　"&amp;様式2!I21)</f>
        <v/>
      </c>
      <c r="Z7" s="118" t="str">
        <f>
IF(様式2!D20="","",様式2!D20&amp;"　"&amp;様式2!I20)</f>
        <v/>
      </c>
      <c r="AA7" s="118" t="str">
        <f>
IF(様式2!N21="","",様式2!N21)</f>
        <v/>
      </c>
      <c r="AB7" s="118" t="str">
        <f>
IF(様式2!Q21="","",様式2!Q21)</f>
        <v/>
      </c>
      <c r="AC7" s="119" t="str">
        <f>
IF(様式４!K28="","",様式４!K28)</f>
        <v/>
      </c>
      <c r="AD7" s="118" t="str">
        <f>
IF(様式2!D23="","",様式2!D23&amp;"　"&amp;様式2!I23)</f>
        <v/>
      </c>
      <c r="AE7" s="118" t="str">
        <f>
IF(様式2!D22="","",様式2!D22&amp;"　"&amp;様式2!I22)</f>
        <v/>
      </c>
      <c r="AF7" s="118" t="str">
        <f>
IF(様式2!N23="","",様式2!N23)</f>
        <v/>
      </c>
      <c r="AG7" s="118" t="str">
        <f>
IF(様式2!Q23="","",様式2!Q23)</f>
        <v/>
      </c>
      <c r="AH7" s="119" t="str">
        <f>
IF(様式４!K30="","",様式４!K30)</f>
        <v/>
      </c>
      <c r="AI7" s="119" t="str">
        <f>
IF(様式2!D25="","",様式2!D25&amp;"　"&amp;様式2!I25)</f>
        <v/>
      </c>
      <c r="AJ7" s="119" t="str">
        <f>
IF(様式2!B24="","",様式2!B24&amp;"　"&amp;様式2!I24)</f>
        <v/>
      </c>
      <c r="AK7" s="119" t="str">
        <f>
IF(様式2!N25="","",様式2!N25)</f>
        <v/>
      </c>
      <c r="AL7" s="119" t="str">
        <f>
IF(様式2!Q25="","",様式2!Q25)</f>
        <v/>
      </c>
      <c r="AM7" s="119" t="str">
        <f>
IF(様式４!K32="","",様式４!K32)</f>
        <v/>
      </c>
      <c r="AN7" s="118" t="str">
        <f>
IF(様式2!D27="","",様式2!D27&amp;"　"&amp;様式2!I27)</f>
        <v/>
      </c>
      <c r="AO7" s="118" t="str">
        <f>
IF(様式2!D26="","",様式2!D26&amp;"　"&amp;様式2!I26)</f>
        <v/>
      </c>
      <c r="AP7" s="118" t="str">
        <f>
IF(様式2!N27="","",様式2!N27)</f>
        <v/>
      </c>
      <c r="AQ7" s="118" t="str">
        <f>
IF(様式2!Q27="","",様式2!Q27)</f>
        <v/>
      </c>
      <c r="AR7" s="119" t="str">
        <f>
IF(様式４!K34="","",様式４!K34)</f>
        <v/>
      </c>
      <c r="AS7" s="118" t="str">
        <f>
IF(様式４!M33="","",様式４!M33)</f>
        <v/>
      </c>
      <c r="AT7" s="118" t="str">
        <f>
IF(様式2!D29="","",様式2!D29&amp;"　"&amp;様式2!I29)</f>
        <v/>
      </c>
      <c r="AU7" s="118" t="str">
        <f>
IF(様式2!D28="","",様式2!D28&amp;"　"&amp;様式2!I28)</f>
        <v/>
      </c>
      <c r="AV7" s="118" t="str">
        <f>
IF(様式2!N29="","",様式2!N29)</f>
        <v/>
      </c>
      <c r="AW7" s="118" t="str">
        <f>
IF(様式2!Q29="","",様式2!Q29)</f>
        <v/>
      </c>
      <c r="AX7" s="119" t="str">
        <f>
IF(様式４!K36="","",様式４!K36)</f>
        <v/>
      </c>
      <c r="AY7" s="118" t="str">
        <f>
IF(様式４!M35="","",様式４!M35)</f>
        <v/>
      </c>
      <c r="AZ7" s="118" t="str">
        <f>
IF(様式３!B15="","",様式３!B15)</f>
        <v/>
      </c>
      <c r="BA7" s="118" t="str">
        <f>
IF(様式３!B14="","",様式３!B14)</f>
        <v/>
      </c>
      <c r="BB7" s="118" t="str">
        <f>
IF(様式３!B20="","",様式３!B20)</f>
        <v/>
      </c>
      <c r="BC7" s="118" t="str">
        <f>
IF(様式３!B22="","",様式３!B22)</f>
        <v/>
      </c>
      <c r="BD7" s="120" t="str">
        <f>
IF(様式４!C17="","",様式４!C17)</f>
        <v/>
      </c>
      <c r="BE7" s="120" t="str">
        <f>
IF(様式４!C18="","",様式４!C18)</f>
        <v/>
      </c>
      <c r="BF7" s="120" t="str">
        <f>
IF(様式４!C19="","",様式４!C19)</f>
        <v/>
      </c>
      <c r="BG7" s="120" t="str">
        <f>
IF(様式４!C20="","",様式４!C20)</f>
        <v/>
      </c>
      <c r="BH7" s="120" t="str">
        <f>
IF(様式４!C21="","",様式４!C21)</f>
        <v/>
      </c>
      <c r="BI7" s="120" t="str">
        <f>
IF(様式４!C22="","",様式４!C22)</f>
        <v/>
      </c>
      <c r="BJ7" s="120" t="str">
        <f>
IF(様式４!C23="","",様式４!C23)</f>
        <v/>
      </c>
      <c r="BK7" s="120" t="str">
        <f>
IF(様式４!C24="","",様式４!C24)</f>
        <v/>
      </c>
      <c r="BL7" s="120" t="str">
        <f>
IF(様式４!I17="","",様式４!I17)</f>
        <v/>
      </c>
      <c r="BM7" s="120" t="str">
        <f>
IF(様式４!I18="","",様式４!I18)</f>
        <v/>
      </c>
      <c r="BN7" s="120" t="str">
        <f>
IF(様式４!I19="","",様式４!I19)</f>
        <v/>
      </c>
      <c r="BO7" s="120" t="str">
        <f>
IF(様式４!I20="","",様式４!I20)</f>
        <v/>
      </c>
      <c r="BP7" s="120" t="str">
        <f>
IF(様式４!I21="","",様式４!I21)</f>
        <v/>
      </c>
      <c r="BQ7" s="120" t="str">
        <f>
IF(様式４!I22="","",様式４!I22)</f>
        <v/>
      </c>
      <c r="BR7" s="120" t="str">
        <f>
IF(様式４!I23="","",様式４!I23)</f>
        <v/>
      </c>
      <c r="BS7" s="118" t="str">
        <f>
IF(様式４!C39="","",様式４!C39)</f>
        <v/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H1:I50"/>
  <sheetViews>
    <sheetView workbookViewId="0">
      <selection activeCell="S2" sqref="S2:W6"/>
    </sheetView>
  </sheetViews>
  <sheetFormatPr defaultColWidth="13" defaultRowHeight="13.2" x14ac:dyDescent="0.2"/>
  <cols>
    <col min="1" max="1" width="3.21875" style="53" customWidth="1"/>
    <col min="2" max="2" width="5.109375" style="53" customWidth="1"/>
    <col min="3" max="3" width="4.88671875" style="53" customWidth="1"/>
    <col min="4" max="4" width="4" style="53" customWidth="1"/>
    <col min="5" max="5" width="9" style="53" customWidth="1"/>
    <col min="6" max="6" width="13" style="53"/>
    <col min="7" max="7" width="4.21875" style="53" customWidth="1"/>
    <col min="8" max="8" width="3.33203125" style="53" bestFit="1" customWidth="1"/>
    <col min="9" max="9" width="13" style="53"/>
    <col min="10" max="10" width="5.88671875" style="53" customWidth="1"/>
    <col min="11" max="12" width="6.33203125" style="53" customWidth="1"/>
    <col min="13" max="13" width="6.77734375" style="53" customWidth="1"/>
    <col min="14" max="14" width="6" style="53" customWidth="1"/>
    <col min="15" max="15" width="4.21875" style="53" customWidth="1"/>
    <col min="16" max="16384" width="13" style="53"/>
  </cols>
  <sheetData>
    <row r="1" spans="8:9" x14ac:dyDescent="0.2">
      <c r="H1" s="469" t="s">
        <v>235</v>
      </c>
      <c r="I1" s="469"/>
    </row>
    <row r="2" spans="8:9" x14ac:dyDescent="0.2">
      <c r="H2" s="470" t="s">
        <v>40</v>
      </c>
      <c r="I2" s="472" t="s">
        <v>41</v>
      </c>
    </row>
    <row r="3" spans="8:9" x14ac:dyDescent="0.2">
      <c r="H3" s="471"/>
      <c r="I3" s="473"/>
    </row>
    <row r="4" spans="8:9" x14ac:dyDescent="0.2">
      <c r="H4" s="22">
        <v>1</v>
      </c>
      <c r="I4" s="23" t="s">
        <v>42</v>
      </c>
    </row>
    <row r="5" spans="8:9" x14ac:dyDescent="0.2">
      <c r="H5" s="24">
        <v>2</v>
      </c>
      <c r="I5" s="95" t="s">
        <v>43</v>
      </c>
    </row>
    <row r="6" spans="8:9" x14ac:dyDescent="0.2">
      <c r="H6" s="24">
        <v>3</v>
      </c>
      <c r="I6" s="25" t="s">
        <v>44</v>
      </c>
    </row>
    <row r="7" spans="8:9" x14ac:dyDescent="0.2">
      <c r="H7" s="24">
        <v>4</v>
      </c>
      <c r="I7" s="25" t="s">
        <v>234</v>
      </c>
    </row>
    <row r="8" spans="8:9" x14ac:dyDescent="0.2">
      <c r="H8" s="24">
        <v>5</v>
      </c>
      <c r="I8" s="25" t="s">
        <v>46</v>
      </c>
    </row>
    <row r="9" spans="8:9" x14ac:dyDescent="0.2">
      <c r="H9" s="24">
        <v>6</v>
      </c>
      <c r="I9" s="25" t="s">
        <v>47</v>
      </c>
    </row>
    <row r="10" spans="8:9" x14ac:dyDescent="0.2">
      <c r="H10" s="24">
        <v>7</v>
      </c>
      <c r="I10" s="25" t="s">
        <v>48</v>
      </c>
    </row>
    <row r="11" spans="8:9" x14ac:dyDescent="0.2">
      <c r="H11" s="24">
        <v>8</v>
      </c>
      <c r="I11" s="25" t="s">
        <v>233</v>
      </c>
    </row>
    <row r="12" spans="8:9" x14ac:dyDescent="0.2">
      <c r="H12" s="24">
        <v>9</v>
      </c>
      <c r="I12" s="25" t="s">
        <v>50</v>
      </c>
    </row>
    <row r="13" spans="8:9" x14ac:dyDescent="0.2">
      <c r="H13" s="24">
        <v>10</v>
      </c>
      <c r="I13" s="25" t="s">
        <v>51</v>
      </c>
    </row>
    <row r="14" spans="8:9" ht="16.5" customHeight="1" x14ac:dyDescent="0.2">
      <c r="H14" s="24">
        <v>11</v>
      </c>
      <c r="I14" s="25" t="s">
        <v>52</v>
      </c>
    </row>
    <row r="15" spans="8:9" x14ac:dyDescent="0.2">
      <c r="H15" s="24">
        <v>12</v>
      </c>
      <c r="I15" s="25" t="s">
        <v>232</v>
      </c>
    </row>
    <row r="16" spans="8:9" ht="15.75" customHeight="1" x14ac:dyDescent="0.2">
      <c r="H16" s="24">
        <v>13</v>
      </c>
      <c r="I16" s="25" t="s">
        <v>54</v>
      </c>
    </row>
    <row r="17" spans="8:9" x14ac:dyDescent="0.2">
      <c r="H17" s="24">
        <v>14</v>
      </c>
      <c r="I17" s="25" t="s">
        <v>55</v>
      </c>
    </row>
    <row r="18" spans="8:9" x14ac:dyDescent="0.2">
      <c r="H18" s="24">
        <v>15</v>
      </c>
      <c r="I18" s="25" t="s">
        <v>56</v>
      </c>
    </row>
    <row r="19" spans="8:9" x14ac:dyDescent="0.2">
      <c r="H19" s="24">
        <v>16</v>
      </c>
      <c r="I19" s="25" t="s">
        <v>231</v>
      </c>
    </row>
    <row r="20" spans="8:9" x14ac:dyDescent="0.2">
      <c r="H20" s="24">
        <v>17</v>
      </c>
      <c r="I20" s="25" t="s">
        <v>230</v>
      </c>
    </row>
    <row r="21" spans="8:9" x14ac:dyDescent="0.2">
      <c r="H21" s="24">
        <v>18</v>
      </c>
      <c r="I21" s="25" t="s">
        <v>59</v>
      </c>
    </row>
    <row r="22" spans="8:9" x14ac:dyDescent="0.2">
      <c r="H22" s="24">
        <v>19</v>
      </c>
      <c r="I22" s="25" t="s">
        <v>60</v>
      </c>
    </row>
    <row r="23" spans="8:9" x14ac:dyDescent="0.2">
      <c r="H23" s="24">
        <v>20</v>
      </c>
      <c r="I23" s="25" t="s">
        <v>229</v>
      </c>
    </row>
    <row r="24" spans="8:9" x14ac:dyDescent="0.2">
      <c r="H24" s="24">
        <v>21</v>
      </c>
      <c r="I24" s="25" t="s">
        <v>228</v>
      </c>
    </row>
    <row r="25" spans="8:9" x14ac:dyDescent="0.2">
      <c r="H25" s="24">
        <v>22</v>
      </c>
      <c r="I25" s="25" t="s">
        <v>63</v>
      </c>
    </row>
    <row r="26" spans="8:9" x14ac:dyDescent="0.2">
      <c r="H26" s="24">
        <v>23</v>
      </c>
      <c r="I26" s="25" t="s">
        <v>64</v>
      </c>
    </row>
    <row r="27" spans="8:9" x14ac:dyDescent="0.2">
      <c r="H27" s="24">
        <v>24</v>
      </c>
      <c r="I27" s="25" t="s">
        <v>227</v>
      </c>
    </row>
    <row r="28" spans="8:9" x14ac:dyDescent="0.2">
      <c r="H28" s="24">
        <v>25</v>
      </c>
      <c r="I28" s="25" t="s">
        <v>226</v>
      </c>
    </row>
    <row r="29" spans="8:9" x14ac:dyDescent="0.2">
      <c r="H29" s="24">
        <v>26</v>
      </c>
      <c r="I29" s="25" t="s">
        <v>67</v>
      </c>
    </row>
    <row r="30" spans="8:9" x14ac:dyDescent="0.2">
      <c r="H30" s="24">
        <v>27</v>
      </c>
      <c r="I30" s="25" t="s">
        <v>68</v>
      </c>
    </row>
    <row r="31" spans="8:9" x14ac:dyDescent="0.2">
      <c r="H31" s="24">
        <v>28</v>
      </c>
      <c r="I31" s="25" t="s">
        <v>225</v>
      </c>
    </row>
    <row r="32" spans="8:9" x14ac:dyDescent="0.2">
      <c r="H32" s="24">
        <v>29</v>
      </c>
      <c r="I32" s="25" t="s">
        <v>70</v>
      </c>
    </row>
    <row r="33" spans="8:9" x14ac:dyDescent="0.2">
      <c r="H33" s="24">
        <v>30</v>
      </c>
      <c r="I33" s="25" t="s">
        <v>71</v>
      </c>
    </row>
    <row r="34" spans="8:9" x14ac:dyDescent="0.2">
      <c r="H34" s="24">
        <v>31</v>
      </c>
      <c r="I34" s="25" t="s">
        <v>72</v>
      </c>
    </row>
    <row r="35" spans="8:9" x14ac:dyDescent="0.2">
      <c r="H35" s="24">
        <v>32</v>
      </c>
      <c r="I35" s="25" t="s">
        <v>73</v>
      </c>
    </row>
    <row r="36" spans="8:9" x14ac:dyDescent="0.2">
      <c r="H36" s="24">
        <v>33</v>
      </c>
      <c r="I36" s="25" t="s">
        <v>74</v>
      </c>
    </row>
    <row r="37" spans="8:9" x14ac:dyDescent="0.2">
      <c r="H37" s="24">
        <v>34</v>
      </c>
      <c r="I37" s="25" t="s">
        <v>75</v>
      </c>
    </row>
    <row r="38" spans="8:9" x14ac:dyDescent="0.2">
      <c r="H38" s="24">
        <v>35</v>
      </c>
      <c r="I38" s="25" t="s">
        <v>76</v>
      </c>
    </row>
    <row r="39" spans="8:9" x14ac:dyDescent="0.2">
      <c r="H39" s="24">
        <v>36</v>
      </c>
      <c r="I39" s="25" t="s">
        <v>77</v>
      </c>
    </row>
    <row r="40" spans="8:9" x14ac:dyDescent="0.2">
      <c r="H40" s="24">
        <v>37</v>
      </c>
      <c r="I40" s="25" t="s">
        <v>78</v>
      </c>
    </row>
    <row r="41" spans="8:9" x14ac:dyDescent="0.2">
      <c r="H41" s="24">
        <v>38</v>
      </c>
      <c r="I41" s="25" t="s">
        <v>79</v>
      </c>
    </row>
    <row r="42" spans="8:9" x14ac:dyDescent="0.2">
      <c r="H42" s="24">
        <v>39</v>
      </c>
      <c r="I42" s="25" t="s">
        <v>80</v>
      </c>
    </row>
    <row r="43" spans="8:9" x14ac:dyDescent="0.2">
      <c r="H43" s="24">
        <v>40</v>
      </c>
      <c r="I43" s="25" t="s">
        <v>81</v>
      </c>
    </row>
    <row r="44" spans="8:9" x14ac:dyDescent="0.2">
      <c r="H44" s="24">
        <v>41</v>
      </c>
      <c r="I44" s="25" t="s">
        <v>82</v>
      </c>
    </row>
    <row r="45" spans="8:9" x14ac:dyDescent="0.2">
      <c r="H45" s="24">
        <v>42</v>
      </c>
      <c r="I45" s="25" t="s">
        <v>83</v>
      </c>
    </row>
    <row r="46" spans="8:9" x14ac:dyDescent="0.2">
      <c r="H46" s="24">
        <v>43</v>
      </c>
      <c r="I46" s="25" t="s">
        <v>84</v>
      </c>
    </row>
    <row r="47" spans="8:9" x14ac:dyDescent="0.2">
      <c r="H47" s="24">
        <v>44</v>
      </c>
      <c r="I47" s="25" t="s">
        <v>85</v>
      </c>
    </row>
    <row r="48" spans="8:9" x14ac:dyDescent="0.2">
      <c r="H48" s="24">
        <v>45</v>
      </c>
      <c r="I48" s="25" t="s">
        <v>86</v>
      </c>
    </row>
    <row r="49" spans="8:9" x14ac:dyDescent="0.2">
      <c r="H49" s="24">
        <v>46</v>
      </c>
      <c r="I49" s="25" t="s">
        <v>87</v>
      </c>
    </row>
    <row r="50" spans="8:9" x14ac:dyDescent="0.2">
      <c r="H50" s="26">
        <v>47</v>
      </c>
      <c r="I50" s="27" t="s">
        <v>224</v>
      </c>
    </row>
  </sheetData>
  <mergeCells count="3">
    <mergeCell ref="H1:I1"/>
    <mergeCell ref="H2:H3"/>
    <mergeCell ref="I2:I3"/>
  </mergeCells>
  <phoneticPr fontId="2"/>
  <pageMargins left="0.78700000000000003" right="0.78700000000000003" top="0.98399999999999999" bottom="0.98399999999999999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4"/>
  <sheetViews>
    <sheetView zoomScale="70" zoomScaleNormal="70" zoomScaleSheetLayoutView="80" workbookViewId="0">
      <selection activeCell="G6" sqref="G6:I6"/>
    </sheetView>
  </sheetViews>
  <sheetFormatPr defaultColWidth="8.88671875" defaultRowHeight="13.2" x14ac:dyDescent="0.2"/>
  <cols>
    <col min="1" max="1" width="15.88671875" style="53" customWidth="1"/>
    <col min="2" max="4" width="7.109375" style="53" customWidth="1"/>
    <col min="5" max="6" width="3.33203125" style="53" customWidth="1"/>
    <col min="7" max="7" width="3.21875" style="53" customWidth="1"/>
    <col min="8" max="9" width="2.77734375" style="53" customWidth="1"/>
    <col min="10" max="10" width="5.33203125" style="53" customWidth="1"/>
    <col min="11" max="12" width="3.6640625" style="53" customWidth="1"/>
    <col min="13" max="17" width="4.21875" style="53" customWidth="1"/>
    <col min="18" max="18" width="3" style="53" customWidth="1"/>
    <col min="19" max="19" width="53.88671875" style="53" customWidth="1"/>
    <col min="20" max="20" width="13" style="53" customWidth="1"/>
    <col min="21" max="16384" width="8.88671875" style="53"/>
  </cols>
  <sheetData>
    <row r="1" spans="1:34" ht="21.75" customHeight="1" x14ac:dyDescent="0.2">
      <c r="A1" s="199" t="s">
        <v>
309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86"/>
      <c r="T1" s="86"/>
      <c r="U1" s="86"/>
      <c r="V1" s="86"/>
      <c r="W1" s="86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8.75" customHeight="1" x14ac:dyDescent="0.2">
      <c r="A2" s="200" t="s">
        <v>
332</v>
      </c>
      <c r="B2" s="200"/>
      <c r="C2" s="200"/>
      <c r="D2" s="200"/>
      <c r="E2" s="200"/>
      <c r="F2" s="200"/>
      <c r="G2" s="204" t="s">
        <v>
21</v>
      </c>
      <c r="H2" s="204"/>
      <c r="I2" s="204"/>
      <c r="J2" s="482" t="s">
        <v>
337</v>
      </c>
      <c r="K2" s="482"/>
      <c r="L2" s="482"/>
      <c r="M2" s="482"/>
      <c r="N2" s="482"/>
      <c r="O2" s="482"/>
      <c r="P2" s="482"/>
      <c r="Q2" s="482"/>
      <c r="R2" s="482"/>
      <c r="S2" s="243" t="s">
        <v>
382</v>
      </c>
      <c r="T2" s="244"/>
      <c r="U2" s="244"/>
      <c r="V2" s="244"/>
      <c r="W2" s="244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8.75" customHeight="1" x14ac:dyDescent="0.2">
      <c r="A3" s="200"/>
      <c r="B3" s="200"/>
      <c r="C3" s="200"/>
      <c r="D3" s="200"/>
      <c r="E3" s="200"/>
      <c r="F3" s="200"/>
      <c r="G3" s="204"/>
      <c r="H3" s="204"/>
      <c r="I3" s="204"/>
      <c r="J3" s="144" t="s">
        <v>
384</v>
      </c>
      <c r="K3" s="144"/>
      <c r="L3" s="144"/>
      <c r="M3" s="144"/>
      <c r="N3" s="144"/>
      <c r="O3" s="144"/>
      <c r="P3" s="144"/>
      <c r="Q3" s="144"/>
      <c r="R3" s="144"/>
      <c r="S3" s="243"/>
      <c r="T3" s="244"/>
      <c r="U3" s="244"/>
      <c r="V3" s="244"/>
      <c r="W3" s="244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5.75" customHeight="1" x14ac:dyDescent="0.2">
      <c r="A4" s="200"/>
      <c r="B4" s="200"/>
      <c r="C4" s="200"/>
      <c r="D4" s="200"/>
      <c r="E4" s="200"/>
      <c r="F4" s="200"/>
      <c r="G4" s="205"/>
      <c r="H4" s="205"/>
      <c r="I4" s="205"/>
      <c r="J4" s="203" t="s">
        <v>
338</v>
      </c>
      <c r="K4" s="203"/>
      <c r="L4" s="203"/>
      <c r="M4" s="203"/>
      <c r="N4" s="203"/>
      <c r="O4" s="203"/>
      <c r="P4" s="203"/>
      <c r="Q4" s="203"/>
      <c r="R4" s="203"/>
      <c r="S4" s="244"/>
      <c r="T4" s="244"/>
      <c r="U4" s="244"/>
      <c r="V4" s="244"/>
      <c r="W4" s="244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8.75" customHeight="1" x14ac:dyDescent="0.2">
      <c r="A5" s="157" t="s">
        <v>
97</v>
      </c>
      <c r="B5" s="157"/>
      <c r="C5" s="157"/>
      <c r="D5" s="157"/>
      <c r="E5" s="157"/>
      <c r="F5" s="157"/>
      <c r="G5" s="158" t="s">
        <v>
260</v>
      </c>
      <c r="H5" s="158"/>
      <c r="I5" s="158"/>
      <c r="J5" s="213" t="s">
        <v>
11</v>
      </c>
      <c r="K5" s="213"/>
      <c r="L5" s="213"/>
      <c r="M5" s="213" t="s">
        <v>
12</v>
      </c>
      <c r="N5" s="213"/>
      <c r="O5" s="213"/>
      <c r="P5" s="213" t="s">
        <v>
13</v>
      </c>
      <c r="Q5" s="213"/>
      <c r="R5" s="213"/>
      <c r="S5" s="244"/>
      <c r="T5" s="244"/>
      <c r="U5" s="244"/>
      <c r="V5" s="244"/>
      <c r="W5" s="244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2">
      <c r="A6" s="157"/>
      <c r="B6" s="157"/>
      <c r="C6" s="157"/>
      <c r="D6" s="157"/>
      <c r="E6" s="157"/>
      <c r="F6" s="157"/>
      <c r="G6" s="159">
        <v>
13</v>
      </c>
      <c r="H6" s="159"/>
      <c r="I6" s="159"/>
      <c r="J6" s="483" t="str">
        <f>
IF(G6="","",VLOOKUP(G6,F102:G148,2))</f>
        <v>
東京都</v>
      </c>
      <c r="K6" s="483"/>
      <c r="L6" s="483"/>
      <c r="M6" s="212"/>
      <c r="N6" s="212"/>
      <c r="O6" s="212"/>
      <c r="P6" s="212"/>
      <c r="Q6" s="212"/>
      <c r="R6" s="212"/>
      <c r="S6" s="244"/>
      <c r="T6" s="244"/>
      <c r="U6" s="244"/>
      <c r="V6" s="244"/>
      <c r="W6" s="244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7.25" customHeight="1" x14ac:dyDescent="0.2">
      <c r="A7" s="201"/>
      <c r="B7" s="201"/>
      <c r="C7" s="201"/>
      <c r="D7" s="201"/>
      <c r="E7" s="127"/>
      <c r="J7" s="29"/>
      <c r="K7" s="215" t="s">
        <v>
22</v>
      </c>
      <c r="L7" s="215"/>
      <c r="M7" s="215"/>
      <c r="N7" s="215"/>
      <c r="O7" s="215"/>
      <c r="P7" s="215"/>
      <c r="Q7" s="215"/>
      <c r="R7" s="215"/>
      <c r="S7" s="245" t="s">
        <v>
339</v>
      </c>
      <c r="T7" s="245"/>
      <c r="U7" s="245"/>
      <c r="V7" s="245"/>
      <c r="W7" s="245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ht="9" customHeight="1" x14ac:dyDescent="0.2">
      <c r="S8" s="245"/>
      <c r="T8" s="245"/>
      <c r="U8" s="245"/>
      <c r="V8" s="245"/>
      <c r="W8" s="245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ht="16.5" customHeight="1" x14ac:dyDescent="0.2">
      <c r="A9" s="110" t="s">
        <v>
0</v>
      </c>
      <c r="B9" s="220" t="s">
        <v>
375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  <c r="S9" s="249" t="s">
        <v>
301</v>
      </c>
      <c r="T9" s="249"/>
      <c r="U9" s="249"/>
      <c r="V9" s="249"/>
      <c r="W9" s="249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ht="30" customHeight="1" x14ac:dyDescent="0.2">
      <c r="A10" s="126" t="s">
        <v>
90</v>
      </c>
      <c r="B10" s="147" t="s">
        <v>
356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9"/>
      <c r="S10" s="249"/>
      <c r="T10" s="249"/>
      <c r="U10" s="249"/>
      <c r="V10" s="249"/>
      <c r="W10" s="249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ht="18.75" customHeight="1" x14ac:dyDescent="0.2">
      <c r="A11" s="111" t="s">
        <v>
100</v>
      </c>
      <c r="B11" s="206" t="s">
        <v>
357</v>
      </c>
      <c r="C11" s="207"/>
      <c r="D11" s="216" t="s">
        <v>
101</v>
      </c>
      <c r="E11" s="217"/>
      <c r="F11" s="475" t="s">
        <v>
358</v>
      </c>
      <c r="G11" s="207"/>
      <c r="H11" s="207"/>
      <c r="I11" s="207"/>
      <c r="J11" s="208"/>
      <c r="K11" s="218"/>
      <c r="L11" s="219"/>
      <c r="M11" s="219"/>
      <c r="N11" s="219"/>
      <c r="O11" s="219"/>
      <c r="P11" s="219"/>
      <c r="Q11" s="219"/>
      <c r="R11" s="474"/>
      <c r="S11" s="246" t="s">
        <v>
340</v>
      </c>
      <c r="T11" s="246"/>
      <c r="U11" s="246"/>
      <c r="V11" s="246"/>
      <c r="W11" s="246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30" customHeight="1" x14ac:dyDescent="0.2">
      <c r="A12" s="112" t="s">
        <v>
99</v>
      </c>
      <c r="B12" s="209" t="s">
        <v>
359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1"/>
      <c r="S12" s="246"/>
      <c r="T12" s="246"/>
      <c r="U12" s="246"/>
      <c r="V12" s="246"/>
      <c r="W12" s="246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</row>
    <row r="13" spans="1:34" ht="19.5" customHeight="1" x14ac:dyDescent="0.2">
      <c r="A13" s="113" t="s">
        <v>
0</v>
      </c>
      <c r="B13" s="253" t="s">
        <v>
361</v>
      </c>
      <c r="C13" s="254"/>
      <c r="D13" s="254"/>
      <c r="E13" s="254"/>
      <c r="F13" s="254"/>
      <c r="G13" s="255"/>
      <c r="H13" s="233" t="s">
        <v>
91</v>
      </c>
      <c r="I13" s="234"/>
      <c r="J13" s="234"/>
      <c r="K13" s="239" t="s">
        <v>
363</v>
      </c>
      <c r="L13" s="239"/>
      <c r="M13" s="239"/>
      <c r="N13" s="239"/>
      <c r="O13" s="239"/>
      <c r="P13" s="239"/>
      <c r="Q13" s="239"/>
      <c r="R13" s="240"/>
      <c r="S13" s="247" t="s">
        <v>
302</v>
      </c>
      <c r="T13" s="247"/>
      <c r="U13" s="247"/>
      <c r="V13" s="247"/>
      <c r="W13" s="24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</row>
    <row r="14" spans="1:34" ht="30" customHeight="1" x14ac:dyDescent="0.2">
      <c r="A14" s="145" t="s">
        <v>
98</v>
      </c>
      <c r="B14" s="182" t="s">
        <v>
360</v>
      </c>
      <c r="C14" s="183"/>
      <c r="D14" s="183"/>
      <c r="E14" s="183"/>
      <c r="F14" s="183"/>
      <c r="G14" s="184"/>
      <c r="H14" s="235" t="s">
        <v>
28</v>
      </c>
      <c r="I14" s="236"/>
      <c r="J14" s="236"/>
      <c r="K14" s="223" t="s">
        <v>
362</v>
      </c>
      <c r="L14" s="223"/>
      <c r="M14" s="223"/>
      <c r="N14" s="223"/>
      <c r="O14" s="223"/>
      <c r="P14" s="223"/>
      <c r="Q14" s="223"/>
      <c r="R14" s="224"/>
      <c r="S14" s="247"/>
      <c r="T14" s="247"/>
      <c r="U14" s="247"/>
      <c r="V14" s="247"/>
      <c r="W14" s="24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</row>
    <row r="15" spans="1:34" ht="17.25" customHeight="1" x14ac:dyDescent="0.2">
      <c r="A15" s="146"/>
      <c r="B15" s="185"/>
      <c r="C15" s="186"/>
      <c r="D15" s="186"/>
      <c r="E15" s="186"/>
      <c r="F15" s="186"/>
      <c r="G15" s="187"/>
      <c r="H15" s="237" t="s">
        <v>
131</v>
      </c>
      <c r="I15" s="238"/>
      <c r="J15" s="238"/>
      <c r="K15" s="380" t="s">
        <v>
381</v>
      </c>
      <c r="L15" s="381"/>
      <c r="M15" s="381"/>
      <c r="N15" s="381"/>
      <c r="O15" s="381"/>
      <c r="P15" s="381"/>
      <c r="Q15" s="381"/>
      <c r="R15" s="382"/>
      <c r="S15" s="248" t="s">
        <v>
249</v>
      </c>
      <c r="T15" s="248"/>
      <c r="U15" s="248"/>
      <c r="V15" s="248"/>
      <c r="W15" s="248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ht="18" customHeight="1" x14ac:dyDescent="0.2">
      <c r="A16" s="177" t="s">
        <v>
33</v>
      </c>
      <c r="B16" s="179" t="s">
        <v>
2</v>
      </c>
      <c r="C16" s="180"/>
      <c r="D16" s="180"/>
      <c r="E16" s="181"/>
      <c r="F16" s="179" t="s">
        <v>
250</v>
      </c>
      <c r="G16" s="180"/>
      <c r="H16" s="180"/>
      <c r="I16" s="180"/>
      <c r="J16" s="180"/>
      <c r="K16" s="181"/>
      <c r="L16" s="179" t="s">
        <v>
34</v>
      </c>
      <c r="M16" s="180"/>
      <c r="N16" s="180"/>
      <c r="O16" s="180"/>
      <c r="P16" s="180"/>
      <c r="Q16" s="180"/>
      <c r="R16" s="181"/>
      <c r="S16" s="245" t="s">
        <v>
341</v>
      </c>
      <c r="T16" s="245"/>
      <c r="U16" s="245"/>
      <c r="V16" s="245"/>
      <c r="W16" s="245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ht="36.75" customHeight="1" x14ac:dyDescent="0.2">
      <c r="A17" s="178"/>
      <c r="B17" s="228" t="s">
        <v>
39</v>
      </c>
      <c r="C17" s="229"/>
      <c r="D17" s="229"/>
      <c r="E17" s="230"/>
      <c r="F17" s="168" t="s">
        <v>
7</v>
      </c>
      <c r="G17" s="169"/>
      <c r="H17" s="169"/>
      <c r="I17" s="169"/>
      <c r="J17" s="169"/>
      <c r="K17" s="170"/>
      <c r="L17" s="168" t="s">
        <v>
32</v>
      </c>
      <c r="M17" s="169"/>
      <c r="N17" s="169"/>
      <c r="O17" s="169"/>
      <c r="P17" s="169"/>
      <c r="Q17" s="169"/>
      <c r="R17" s="170"/>
      <c r="S17" s="245"/>
      <c r="T17" s="245"/>
      <c r="U17" s="245"/>
      <c r="V17" s="245"/>
      <c r="W17" s="245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ht="17.25" customHeight="1" x14ac:dyDescent="0.2">
      <c r="A18" s="177" t="s">
        <v>
303</v>
      </c>
      <c r="B18" s="476">
        <v>
1</v>
      </c>
      <c r="C18" s="20" t="s">
        <v>
0</v>
      </c>
      <c r="D18" s="175" t="s">
        <v>
368</v>
      </c>
      <c r="E18" s="176"/>
      <c r="F18" s="176"/>
      <c r="G18" s="176"/>
      <c r="H18" s="176"/>
      <c r="I18" s="175" t="s">
        <v>
369</v>
      </c>
      <c r="J18" s="176"/>
      <c r="K18" s="176"/>
      <c r="L18" s="176"/>
      <c r="M18" s="176"/>
      <c r="N18" s="295" t="s">
        <v>
4</v>
      </c>
      <c r="O18" s="296"/>
      <c r="P18" s="297"/>
      <c r="Q18" s="179" t="s">
        <v>
19</v>
      </c>
      <c r="R18" s="181"/>
      <c r="S18" s="262" t="s">
        <v>
253</v>
      </c>
      <c r="T18" s="262"/>
      <c r="U18" s="262"/>
      <c r="V18" s="262"/>
      <c r="W18" s="26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ht="30" customHeight="1" x14ac:dyDescent="0.2">
      <c r="A19" s="190"/>
      <c r="B19" s="476"/>
      <c r="C19" s="5" t="s">
        <v>
116</v>
      </c>
      <c r="D19" s="232" t="s">
        <v>
364</v>
      </c>
      <c r="E19" s="229"/>
      <c r="F19" s="229"/>
      <c r="G19" s="229"/>
      <c r="H19" s="229"/>
      <c r="I19" s="232" t="s">
        <v>
366</v>
      </c>
      <c r="J19" s="229"/>
      <c r="K19" s="229"/>
      <c r="L19" s="229"/>
      <c r="M19" s="229"/>
      <c r="N19" s="477" t="s">
        <v>
17</v>
      </c>
      <c r="O19" s="478"/>
      <c r="P19" s="479"/>
      <c r="Q19" s="480" t="s">
        <v>
6</v>
      </c>
      <c r="R19" s="481"/>
      <c r="S19" s="262"/>
      <c r="T19" s="262"/>
      <c r="U19" s="262"/>
      <c r="V19" s="262"/>
      <c r="W19" s="262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ht="17.25" customHeight="1" x14ac:dyDescent="0.2">
      <c r="A20" s="190"/>
      <c r="B20" s="276">
        <v>
2</v>
      </c>
      <c r="C20" s="4" t="s">
        <v>
0</v>
      </c>
      <c r="D20" s="175" t="s">
        <v>
371</v>
      </c>
      <c r="E20" s="176"/>
      <c r="F20" s="176"/>
      <c r="G20" s="176"/>
      <c r="H20" s="176"/>
      <c r="I20" s="175" t="s">
        <v>
370</v>
      </c>
      <c r="J20" s="176"/>
      <c r="K20" s="176"/>
      <c r="L20" s="176"/>
      <c r="M20" s="176"/>
      <c r="N20" s="179" t="s">
        <v>
4</v>
      </c>
      <c r="O20" s="180"/>
      <c r="P20" s="181"/>
      <c r="Q20" s="179" t="s">
        <v>
19</v>
      </c>
      <c r="R20" s="181"/>
      <c r="S20" s="262"/>
      <c r="T20" s="262"/>
      <c r="U20" s="262"/>
      <c r="V20" s="262"/>
      <c r="W20" s="262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30" customHeight="1" x14ac:dyDescent="0.2">
      <c r="A21" s="178"/>
      <c r="B21" s="277"/>
      <c r="C21" s="5" t="s">
        <v>
116</v>
      </c>
      <c r="D21" s="232" t="s">
        <v>
365</v>
      </c>
      <c r="E21" s="229"/>
      <c r="F21" s="229"/>
      <c r="G21" s="229"/>
      <c r="H21" s="229"/>
      <c r="I21" s="232" t="s">
        <v>
367</v>
      </c>
      <c r="J21" s="229"/>
      <c r="K21" s="229"/>
      <c r="L21" s="229"/>
      <c r="M21" s="229"/>
      <c r="N21" s="477" t="s">
        <v>
17</v>
      </c>
      <c r="O21" s="478"/>
      <c r="P21" s="479"/>
      <c r="Q21" s="480" t="s">
        <v>
5</v>
      </c>
      <c r="R21" s="481"/>
      <c r="S21" s="262"/>
      <c r="T21" s="262"/>
      <c r="U21" s="262"/>
      <c r="V21" s="262"/>
      <c r="W21" s="262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ht="21" customHeight="1" x14ac:dyDescent="0.2">
      <c r="A22" s="177" t="s">
        <v>
334</v>
      </c>
      <c r="B22" s="276">
        <v>
3</v>
      </c>
      <c r="C22" s="4" t="s">
        <v>
0</v>
      </c>
      <c r="D22" s="175"/>
      <c r="E22" s="176"/>
      <c r="F22" s="176"/>
      <c r="G22" s="176"/>
      <c r="H22" s="176"/>
      <c r="I22" s="175"/>
      <c r="J22" s="176"/>
      <c r="K22" s="176"/>
      <c r="L22" s="176"/>
      <c r="M22" s="176"/>
      <c r="N22" s="179" t="s">
        <v>
4</v>
      </c>
      <c r="O22" s="180"/>
      <c r="P22" s="181"/>
      <c r="Q22" s="179" t="s">
        <v>
19</v>
      </c>
      <c r="R22" s="181"/>
      <c r="S22" s="263" t="s">
        <v>
335</v>
      </c>
      <c r="T22" s="264"/>
      <c r="U22" s="264"/>
      <c r="V22" s="264"/>
      <c r="W22" s="264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ht="30" customHeight="1" x14ac:dyDescent="0.2">
      <c r="A23" s="190"/>
      <c r="B23" s="277"/>
      <c r="C23" s="5" t="s">
        <v>
116</v>
      </c>
      <c r="D23" s="232"/>
      <c r="E23" s="229"/>
      <c r="F23" s="229"/>
      <c r="G23" s="229"/>
      <c r="H23" s="229"/>
      <c r="I23" s="232"/>
      <c r="J23" s="229"/>
      <c r="K23" s="229"/>
      <c r="L23" s="229"/>
      <c r="M23" s="229"/>
      <c r="N23" s="477"/>
      <c r="O23" s="478"/>
      <c r="P23" s="479"/>
      <c r="Q23" s="480"/>
      <c r="R23" s="481"/>
      <c r="S23" s="263"/>
      <c r="T23" s="264"/>
      <c r="U23" s="264"/>
      <c r="V23" s="264"/>
      <c r="W23" s="264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ht="21" customHeight="1" x14ac:dyDescent="0.2">
      <c r="A24" s="190"/>
      <c r="B24" s="193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5"/>
      <c r="S24" s="263"/>
      <c r="T24" s="264"/>
      <c r="U24" s="264"/>
      <c r="V24" s="264"/>
      <c r="W24" s="264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ht="30" customHeight="1" x14ac:dyDescent="0.2">
      <c r="A25" s="178"/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8"/>
      <c r="S25" s="263"/>
      <c r="T25" s="264"/>
      <c r="U25" s="264"/>
      <c r="V25" s="264"/>
      <c r="W25" s="264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ht="19.5" customHeight="1" x14ac:dyDescent="0.2">
      <c r="A26" s="177" t="s">
        <v>
93</v>
      </c>
      <c r="B26" s="476">
        <v>
4</v>
      </c>
      <c r="C26" s="4" t="s">
        <v>
0</v>
      </c>
      <c r="D26" s="175"/>
      <c r="E26" s="176"/>
      <c r="F26" s="176"/>
      <c r="G26" s="176"/>
      <c r="H26" s="176"/>
      <c r="I26" s="175"/>
      <c r="J26" s="176"/>
      <c r="K26" s="176"/>
      <c r="L26" s="176"/>
      <c r="M26" s="176"/>
      <c r="N26" s="179" t="s">
        <v>
3</v>
      </c>
      <c r="O26" s="180"/>
      <c r="P26" s="181"/>
      <c r="Q26" s="179" t="s">
        <v>
19</v>
      </c>
      <c r="R26" s="181"/>
      <c r="S26" s="256" t="s">
        <v>
251</v>
      </c>
      <c r="T26" s="257"/>
      <c r="U26" s="257"/>
      <c r="V26" s="257"/>
      <c r="W26" s="257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ht="30" customHeight="1" x14ac:dyDescent="0.2">
      <c r="A27" s="190"/>
      <c r="B27" s="476"/>
      <c r="C27" s="5" t="s">
        <v>
116</v>
      </c>
      <c r="D27" s="232"/>
      <c r="E27" s="229"/>
      <c r="F27" s="229"/>
      <c r="G27" s="229"/>
      <c r="H27" s="229"/>
      <c r="I27" s="232"/>
      <c r="J27" s="229"/>
      <c r="K27" s="229"/>
      <c r="L27" s="229"/>
      <c r="M27" s="229"/>
      <c r="N27" s="165"/>
      <c r="O27" s="166"/>
      <c r="P27" s="167"/>
      <c r="Q27" s="480"/>
      <c r="R27" s="481"/>
      <c r="S27" s="258"/>
      <c r="T27" s="257"/>
      <c r="U27" s="257"/>
      <c r="V27" s="257"/>
      <c r="W27" s="257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ht="18" customHeight="1" x14ac:dyDescent="0.2">
      <c r="A28" s="190"/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5"/>
      <c r="S28" s="259"/>
      <c r="T28" s="260"/>
      <c r="U28" s="260"/>
      <c r="V28" s="260"/>
      <c r="W28" s="260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ht="30" customHeight="1" x14ac:dyDescent="0.2">
      <c r="A29" s="178"/>
      <c r="B29" s="196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8"/>
      <c r="S29" s="261"/>
      <c r="T29" s="260"/>
      <c r="U29" s="260"/>
      <c r="V29" s="260"/>
      <c r="W29" s="260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ht="9" customHeight="1" x14ac:dyDescent="0.2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89"/>
      <c r="T30" s="87"/>
      <c r="U30" s="85"/>
      <c r="V30" s="85"/>
      <c r="W30" s="8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ht="6" customHeight="1" x14ac:dyDescent="0.2">
      <c r="A31" s="4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42"/>
      <c r="S31" s="89"/>
      <c r="T31" s="87"/>
      <c r="U31" s="85"/>
      <c r="V31" s="85"/>
      <c r="W31" s="85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ht="20.399999999999999" customHeight="1" x14ac:dyDescent="0.2">
      <c r="A32" s="172" t="s">
        <v>
402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4"/>
      <c r="S32" s="89"/>
      <c r="T32" s="87"/>
      <c r="U32" s="85"/>
      <c r="V32" s="85"/>
      <c r="W32" s="85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ht="6.75" customHeight="1" x14ac:dyDescent="0.2">
      <c r="A33" s="4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7"/>
      <c r="S33" s="90"/>
      <c r="T33" s="85"/>
      <c r="U33" s="85"/>
      <c r="V33" s="85"/>
      <c r="W33" s="85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ht="18.75" customHeight="1" x14ac:dyDescent="0.2">
      <c r="A34" s="46" t="s">
        <v>
96</v>
      </c>
      <c r="B34" s="241" t="s">
        <v>
331</v>
      </c>
      <c r="C34" s="241"/>
      <c r="D34" s="128" t="s">
        <v>
372</v>
      </c>
      <c r="E34" s="55" t="s">
        <v>
118</v>
      </c>
      <c r="F34" s="242" t="s">
        <v>
372</v>
      </c>
      <c r="G34" s="242"/>
      <c r="H34" s="55" t="s">
        <v>
119</v>
      </c>
      <c r="I34" s="55"/>
      <c r="J34" s="56"/>
      <c r="K34" s="50"/>
      <c r="L34" s="50"/>
      <c r="M34" s="50"/>
      <c r="N34" s="50"/>
      <c r="O34" s="50"/>
      <c r="P34" s="50"/>
      <c r="Q34" s="50"/>
      <c r="R34" s="51"/>
      <c r="S34" s="152" t="s">
        <v>
252</v>
      </c>
      <c r="T34" s="153"/>
      <c r="U34" s="153"/>
      <c r="V34" s="153"/>
      <c r="W34" s="85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ht="6.75" customHeight="1" x14ac:dyDescent="0.2">
      <c r="A35" s="4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8"/>
      <c r="S35" s="155"/>
      <c r="T35" s="156"/>
      <c r="U35" s="156"/>
      <c r="V35" s="156"/>
      <c r="W35" s="156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2" customHeight="1" x14ac:dyDescent="0.2">
      <c r="A36" s="47" t="s">
        <v>
94</v>
      </c>
      <c r="B36" s="35"/>
      <c r="C36" s="35"/>
      <c r="D36" s="35"/>
      <c r="E36" s="35"/>
      <c r="F36" s="35"/>
      <c r="G36" s="35"/>
      <c r="H36" s="35"/>
      <c r="I36" s="35" t="s">
        <v>
95</v>
      </c>
      <c r="J36" s="35"/>
      <c r="K36" s="35"/>
      <c r="L36" s="35"/>
      <c r="M36" s="35"/>
      <c r="N36" s="36"/>
      <c r="O36" s="36"/>
      <c r="P36" s="36"/>
      <c r="Q36" s="36"/>
      <c r="R36" s="39"/>
      <c r="S36" s="155"/>
      <c r="T36" s="156"/>
      <c r="U36" s="156"/>
      <c r="V36" s="156"/>
      <c r="W36" s="156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30.75" customHeight="1" x14ac:dyDescent="0.2">
      <c r="A37" s="484" t="str">
        <f>
IF(B10="","",B10)</f>
        <v>
東京都立●●高等学校</v>
      </c>
      <c r="B37" s="485"/>
      <c r="C37" s="485"/>
      <c r="D37" s="485"/>
      <c r="E37" s="485"/>
      <c r="F37" s="485"/>
      <c r="G37" s="485"/>
      <c r="H37" s="50"/>
      <c r="I37" s="166" t="s">
        <v>
374</v>
      </c>
      <c r="J37" s="166"/>
      <c r="K37" s="166"/>
      <c r="L37" s="166"/>
      <c r="M37" s="166"/>
      <c r="N37" s="166"/>
      <c r="O37" s="166"/>
      <c r="P37" s="36"/>
      <c r="Q37" s="36"/>
      <c r="R37" s="39"/>
      <c r="S37" s="154" t="s">
        <v>
330</v>
      </c>
      <c r="T37" s="154"/>
      <c r="U37" s="154"/>
      <c r="V37" s="154"/>
      <c r="W37" s="154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22.2" customHeight="1" x14ac:dyDescent="0.2">
      <c r="A38" s="48"/>
      <c r="B38" s="40"/>
      <c r="C38" s="40"/>
      <c r="D38" s="40"/>
      <c r="E38" s="40"/>
      <c r="F38" s="40"/>
      <c r="G38" s="40"/>
      <c r="H38" s="40"/>
      <c r="I38" s="40" t="s">
        <v>
336</v>
      </c>
      <c r="J38" s="40"/>
      <c r="K38" s="40"/>
      <c r="L38" s="40"/>
      <c r="M38" s="40"/>
      <c r="N38" s="40"/>
      <c r="O38" s="40"/>
      <c r="P38" s="40"/>
      <c r="Q38" s="40"/>
      <c r="R38" s="41"/>
      <c r="S38" s="154"/>
      <c r="T38" s="154"/>
      <c r="U38" s="154"/>
      <c r="V38" s="154"/>
      <c r="W38" s="154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ht="32.4" customHeight="1" x14ac:dyDescent="0.2">
      <c r="S39" s="154"/>
      <c r="T39" s="154"/>
      <c r="U39" s="154"/>
      <c r="V39" s="154"/>
      <c r="W39" s="154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5" customHeight="1" x14ac:dyDescent="0.2">
      <c r="M40" s="160" t="s">
        <v>
310</v>
      </c>
      <c r="N40" s="161"/>
      <c r="O40" s="161"/>
      <c r="P40" s="161"/>
      <c r="Q40" s="161"/>
      <c r="R40" s="162"/>
      <c r="S40" s="154"/>
      <c r="T40" s="154"/>
      <c r="U40" s="154"/>
      <c r="V40" s="154"/>
      <c r="W40" s="154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ht="13.5" customHeight="1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ht="13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3.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ht="13.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ht="13.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ht="13.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ht="13.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ht="13.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ht="13.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ht="13.5" customHeight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spans="1:34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spans="1:34" ht="13.5" customHeight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spans="1:34" ht="13.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1:34" ht="13.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spans="1:34" ht="13.5" customHeigh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spans="1:34" ht="13.5" customHeight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spans="1:34" ht="13.5" customHeight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spans="1:34" ht="13.5" customHeight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spans="1:34" ht="13.5" customHeight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spans="1:34" ht="13.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13.5" customHeight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13.5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13.5" customHeight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spans="1:34" ht="13.5" customHeight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:34" ht="13.5" customHeight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:34" ht="13.5" customHeight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:34" ht="13.5" customHeight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spans="1:34" ht="13.5" customHeight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spans="1:34" ht="13.5" customHeight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ht="13.5" customHeight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spans="1:34" ht="13.5" customHeight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spans="1:34" ht="13.5" customHeight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spans="1:34" ht="13.5" customHeight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spans="1:34" ht="13.5" customHeight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spans="1:34" ht="13.5" customHeight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spans="1:34" ht="13.5" customHeight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spans="1:34" ht="13.5" customHeight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spans="1:34" ht="13.5" customHeight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spans="1:34" ht="13.5" customHeight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spans="1:34" ht="13.5" customHeight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spans="1:34" ht="13.5" customHeight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spans="1:34" ht="13.5" customHeight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spans="1:34" ht="13.5" customHeight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spans="1:34" ht="13.5" customHeight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spans="1:34" ht="13.5" customHeight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spans="1:34" ht="13.5" customHeight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spans="1:34" ht="13.5" customHeight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spans="1:34" ht="13.5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spans="1:34" ht="13.5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spans="1:34" ht="13.5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spans="1:34" ht="13.5" customHeight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spans="1:34" ht="13.5" customHeight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spans="1:34" ht="13.5" customHeight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spans="1:34" ht="13.5" customHeight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spans="1:34" ht="13.5" customHeight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spans="1:34" ht="13.5" customHeight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34" ht="13.5" customHeight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spans="1:34" ht="13.5" customHeight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spans="1:34" ht="13.5" customHeight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spans="1:34" ht="13.5" customHeight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spans="1:34" ht="13.5" customHeight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spans="1:34" ht="13.5" customHeight="1" x14ac:dyDescent="0.2">
      <c r="A102" s="71" t="str">
        <f>
J6</f>
        <v>
東京都</v>
      </c>
      <c r="B102" s="61" t="s">
        <v>
105</v>
      </c>
      <c r="C102" s="61"/>
      <c r="D102" s="61"/>
      <c r="E102" s="61"/>
      <c r="F102" s="83">
        <v>
1</v>
      </c>
      <c r="G102" s="83" t="str">
        <f>
県コード!I4</f>
        <v>
北海道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spans="1:34" ht="13.5" customHeight="1" x14ac:dyDescent="0.2">
      <c r="A103" s="71">
        <f>
M6</f>
        <v>
0</v>
      </c>
      <c r="B103" s="61" t="s">
        <v>
103</v>
      </c>
      <c r="C103" s="61"/>
      <c r="D103" s="61"/>
      <c r="E103" s="61"/>
      <c r="F103" s="83">
        <v>
2</v>
      </c>
      <c r="G103" s="83" t="str">
        <f>
県コード!I5</f>
        <v>
青森県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spans="1:34" ht="13.5" customHeight="1" x14ac:dyDescent="0.2">
      <c r="A104" s="71">
        <f>
P6</f>
        <v>
0</v>
      </c>
      <c r="B104" s="61" t="s">
        <v>
104</v>
      </c>
      <c r="C104" s="61"/>
      <c r="D104" s="61"/>
      <c r="E104" s="61"/>
      <c r="F104" s="83">
        <v>
3</v>
      </c>
      <c r="G104" s="83" t="str">
        <f>
県コード!I6</f>
        <v>
岩手県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spans="1:34" ht="13.5" customHeight="1" x14ac:dyDescent="0.2">
      <c r="A105" s="61" t="str">
        <f>
B9</f>
        <v>
とうきょうとりつ●●こうとうがっこう</v>
      </c>
      <c r="B105" s="61" t="s">
        <v>
106</v>
      </c>
      <c r="C105" s="61"/>
      <c r="D105" s="61"/>
      <c r="E105" s="61"/>
      <c r="F105" s="83">
        <v>
4</v>
      </c>
      <c r="G105" s="83" t="str">
        <f>
県コード!I7</f>
        <v>
宮城県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spans="1:34" ht="13.5" customHeight="1" x14ac:dyDescent="0.2">
      <c r="A106" s="61" t="str">
        <f>
B10</f>
        <v>
東京都立●●高等学校</v>
      </c>
      <c r="B106" s="61" t="s">
        <v>
107</v>
      </c>
      <c r="C106" s="61"/>
      <c r="D106" s="61"/>
      <c r="E106" s="61"/>
      <c r="F106" s="83">
        <v>
5</v>
      </c>
      <c r="G106" s="83" t="str">
        <f>
県コード!I8</f>
        <v>
秋田県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spans="1:34" ht="13.5" customHeight="1" x14ac:dyDescent="0.2">
      <c r="A107" s="61" t="str">
        <f>
B11</f>
        <v>
0000-0000</v>
      </c>
      <c r="B107" s="61" t="s">
        <v>
100</v>
      </c>
      <c r="C107" s="61"/>
      <c r="D107" s="61"/>
      <c r="E107" s="61"/>
      <c r="F107" s="83">
        <v>
6</v>
      </c>
      <c r="G107" s="83" t="str">
        <f>
県コード!I9</f>
        <v>
山形県</v>
      </c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spans="1:34" ht="13.5" customHeight="1" x14ac:dyDescent="0.2">
      <c r="A108" s="61" t="str">
        <f>
F11</f>
        <v>
03-0000-0000</v>
      </c>
      <c r="B108" s="61" t="s">
        <v>
101</v>
      </c>
      <c r="C108" s="61"/>
      <c r="D108" s="61"/>
      <c r="E108" s="61"/>
      <c r="F108" s="83">
        <v>
7</v>
      </c>
      <c r="G108" s="83" t="str">
        <f>
県コード!I10</f>
        <v>
福島県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spans="1:34" ht="13.5" customHeight="1" x14ac:dyDescent="0.2">
      <c r="A109" s="61">
        <f>
N11</f>
        <v>
0</v>
      </c>
      <c r="B109" s="61" t="s">
        <v>
108</v>
      </c>
      <c r="C109" s="61"/>
      <c r="D109" s="61"/>
      <c r="E109" s="61"/>
      <c r="F109" s="83">
        <v>
8</v>
      </c>
      <c r="G109" s="83" t="str">
        <f>
県コード!I11</f>
        <v>
茨城県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spans="1:34" ht="13.5" customHeight="1" x14ac:dyDescent="0.2">
      <c r="A110" s="61" t="str">
        <f>
B12</f>
        <v>
東京都●●区●●一丁目１番１号</v>
      </c>
      <c r="B110" s="61" t="s">
        <v>
99</v>
      </c>
      <c r="C110" s="61"/>
      <c r="D110" s="61"/>
      <c r="E110" s="61"/>
      <c r="F110" s="83">
        <v>
9</v>
      </c>
      <c r="G110" s="83" t="str">
        <f>
県コード!I12</f>
        <v>
栃木県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spans="1:34" ht="13.5" customHeight="1" x14ac:dyDescent="0.2">
      <c r="A111" s="61" t="str">
        <f>
B13</f>
        <v>
かがくぶ</v>
      </c>
      <c r="B111" s="61" t="s">
        <v>
110</v>
      </c>
      <c r="C111" s="61"/>
      <c r="D111" s="61"/>
      <c r="E111" s="61"/>
      <c r="F111" s="83">
        <v>
10</v>
      </c>
      <c r="G111" s="83" t="str">
        <f>
県コード!I13</f>
        <v>
群馬県</v>
      </c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spans="1:34" ht="13.5" customHeight="1" x14ac:dyDescent="0.2">
      <c r="A112" s="61" t="str">
        <f>
B14</f>
        <v>
科学部</v>
      </c>
      <c r="B112" s="61" t="s">
        <v>
111</v>
      </c>
      <c r="C112" s="61"/>
      <c r="D112" s="61"/>
      <c r="E112" s="61"/>
      <c r="F112" s="83">
        <v>
11</v>
      </c>
      <c r="G112" s="83" t="str">
        <f>
県コード!I14</f>
        <v>
埼玉県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spans="1:34" ht="13.5" customHeight="1" x14ac:dyDescent="0.2">
      <c r="A113" s="61" t="str">
        <f>
K13</f>
        <v>
とうきょう　だいすき</v>
      </c>
      <c r="B113" s="61" t="s">
        <v>
112</v>
      </c>
      <c r="C113" s="61"/>
      <c r="D113" s="61"/>
      <c r="E113" s="61"/>
      <c r="F113" s="83">
        <v>
12</v>
      </c>
      <c r="G113" s="83" t="str">
        <f>
県コード!I15</f>
        <v>
千葉県</v>
      </c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spans="1:34" ht="13.5" customHeight="1" x14ac:dyDescent="0.2">
      <c r="A114" s="61" t="str">
        <f>
K14</f>
        <v>
東京　大好</v>
      </c>
      <c r="B114" s="61" t="s">
        <v>
28</v>
      </c>
      <c r="C114" s="61"/>
      <c r="D114" s="61"/>
      <c r="E114" s="61"/>
      <c r="F114" s="83">
        <v>
13</v>
      </c>
      <c r="G114" s="83" t="str">
        <f>
県コード!I16</f>
        <v>
東京都</v>
      </c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spans="1:34" ht="13.5" customHeight="1" x14ac:dyDescent="0.2">
      <c r="A115" s="61" t="str">
        <f>
K15</f>
        <v>
●●●●●@●●.jp</v>
      </c>
      <c r="B115" s="61" t="s">
        <v>
168</v>
      </c>
      <c r="C115" s="61"/>
      <c r="D115" s="61"/>
      <c r="E115" s="61"/>
      <c r="F115" s="83">
        <v>
14</v>
      </c>
      <c r="G115" s="83" t="str">
        <f>
県コード!I17</f>
        <v>
神奈川県</v>
      </c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spans="1:34" ht="13.5" customHeight="1" x14ac:dyDescent="0.2">
      <c r="A116" s="61" t="str">
        <f>
B17</f>
        <v>
研究発表</v>
      </c>
      <c r="B116" s="61" t="s">
        <v>
113</v>
      </c>
      <c r="C116" s="61"/>
      <c r="D116" s="61"/>
      <c r="E116" s="61"/>
      <c r="F116" s="83">
        <v>
15</v>
      </c>
      <c r="G116" s="83" t="str">
        <f>
県コード!I18</f>
        <v>
新潟県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spans="1:34" ht="13.5" customHeight="1" x14ac:dyDescent="0.2">
      <c r="A117" s="61" t="str">
        <f>
F17</f>
        <v>
物理</v>
      </c>
      <c r="B117" s="61" t="s">
        <v>
114</v>
      </c>
      <c r="C117" s="61"/>
      <c r="D117" s="61"/>
      <c r="E117" s="61"/>
      <c r="F117" s="83">
        <v>
16</v>
      </c>
      <c r="G117" s="83" t="str">
        <f>
県コード!I19</f>
        <v>
富山県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spans="1:34" ht="13.5" customHeight="1" x14ac:dyDescent="0.2">
      <c r="A118" s="61" t="str">
        <f>
L17</f>
        <v>
無</v>
      </c>
      <c r="B118" s="61" t="s">
        <v>
115</v>
      </c>
      <c r="C118" s="61"/>
      <c r="D118" s="61"/>
      <c r="E118" s="61"/>
      <c r="F118" s="83">
        <v>
17</v>
      </c>
      <c r="G118" s="83" t="str">
        <f>
県コード!I20</f>
        <v>
石川県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spans="1:34" ht="13.5" customHeight="1" x14ac:dyDescent="0.2">
      <c r="A119" s="61" t="str">
        <f>
D18</f>
        <v>
ぶんきょう</v>
      </c>
      <c r="B119" s="61" t="s">
        <v>
163</v>
      </c>
      <c r="C119" s="61"/>
      <c r="D119" s="61"/>
      <c r="E119" s="61"/>
      <c r="F119" s="83">
        <v>
18</v>
      </c>
      <c r="G119" s="83" t="str">
        <f>
県コード!I21</f>
        <v>
福井県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ht="13.5" customHeight="1" x14ac:dyDescent="0.2">
      <c r="A120" s="61" t="str">
        <f>
I18</f>
        <v>
はなこ</v>
      </c>
      <c r="B120" s="61" t="s">
        <v>
163</v>
      </c>
      <c r="C120" s="61"/>
      <c r="D120" s="61"/>
      <c r="E120" s="61"/>
      <c r="F120" s="83">
        <v>
19</v>
      </c>
      <c r="G120" s="83" t="str">
        <f>
県コード!I22</f>
        <v>
山梨県</v>
      </c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spans="1:34" ht="13.5" customHeight="1" x14ac:dyDescent="0.2">
      <c r="A121" s="61" t="str">
        <f>
D19</f>
        <v>
文京</v>
      </c>
      <c r="B121" s="61" t="s">
        <v>
164</v>
      </c>
      <c r="C121" s="61"/>
      <c r="D121" s="61"/>
      <c r="E121" s="61"/>
      <c r="F121" s="83">
        <v>
20</v>
      </c>
      <c r="G121" s="83" t="str">
        <f>
県コード!I23</f>
        <v>
長野県</v>
      </c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spans="1:34" ht="13.5" customHeight="1" x14ac:dyDescent="0.2">
      <c r="A122" s="61" t="str">
        <f>
I19</f>
        <v>
花子</v>
      </c>
      <c r="B122" s="61" t="s">
        <v>
165</v>
      </c>
      <c r="C122" s="61"/>
      <c r="D122" s="61"/>
      <c r="E122" s="61"/>
      <c r="F122" s="83">
        <v>
21</v>
      </c>
      <c r="G122" s="83" t="str">
        <f>
県コード!I24</f>
        <v>
岐阜県</v>
      </c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spans="1:34" ht="13.5" customHeight="1" x14ac:dyDescent="0.2">
      <c r="A123" s="61" t="str">
        <f>
N19</f>
        <v>
2年</v>
      </c>
      <c r="B123" s="61" t="s">
        <v>
166</v>
      </c>
      <c r="C123" s="61"/>
      <c r="D123" s="61"/>
      <c r="E123" s="61"/>
      <c r="F123" s="83">
        <v>
22</v>
      </c>
      <c r="G123" s="83" t="str">
        <f>
県コード!I25</f>
        <v>
静岡県</v>
      </c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spans="1:34" ht="13.5" customHeight="1" x14ac:dyDescent="0.2">
      <c r="A124" s="61" t="str">
        <f>
Q19</f>
        <v>
女</v>
      </c>
      <c r="B124" s="61" t="s">
        <v>
167</v>
      </c>
      <c r="C124" s="61"/>
      <c r="D124" s="61"/>
      <c r="E124" s="61"/>
      <c r="F124" s="83">
        <v>
23</v>
      </c>
      <c r="G124" s="83" t="str">
        <f>
県コード!I26</f>
        <v>
愛知県</v>
      </c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spans="1:34" ht="13.5" customHeight="1" x14ac:dyDescent="0.2">
      <c r="A125" s="61" t="str">
        <f>
D20</f>
        <v>
しんじゅく</v>
      </c>
      <c r="B125" s="61" t="s">
        <v>
139</v>
      </c>
      <c r="C125" s="61"/>
      <c r="D125" s="61"/>
      <c r="E125" s="61"/>
      <c r="F125" s="83">
        <v>
24</v>
      </c>
      <c r="G125" s="83" t="str">
        <f>
県コード!I27</f>
        <v>
三重県</v>
      </c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spans="1:34" ht="13.5" customHeight="1" x14ac:dyDescent="0.2">
      <c r="A126" s="61" t="str">
        <f>
I20</f>
        <v>
たろう</v>
      </c>
      <c r="B126" s="61" t="s">
        <v>
139</v>
      </c>
      <c r="C126" s="61"/>
      <c r="D126" s="61"/>
      <c r="E126" s="61"/>
      <c r="F126" s="83">
        <v>
25</v>
      </c>
      <c r="G126" s="83" t="str">
        <f>
県コード!I28</f>
        <v>
滋賀県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spans="1:34" ht="13.5" customHeight="1" x14ac:dyDescent="0.2">
      <c r="A127" s="61" t="str">
        <f>
D21</f>
        <v>
新宿</v>
      </c>
      <c r="B127" s="61" t="s">
        <v>
140</v>
      </c>
      <c r="C127" s="61"/>
      <c r="D127" s="61"/>
      <c r="E127" s="61"/>
      <c r="F127" s="83">
        <v>
26</v>
      </c>
      <c r="G127" s="83" t="str">
        <f>
県コード!I29</f>
        <v>
京都府</v>
      </c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spans="1:34" ht="13.5" customHeight="1" x14ac:dyDescent="0.2">
      <c r="A128" s="61" t="str">
        <f>
I21</f>
        <v>
太郎</v>
      </c>
      <c r="B128" s="61" t="s">
        <v>
141</v>
      </c>
      <c r="C128" s="61"/>
      <c r="D128" s="61"/>
      <c r="E128" s="61"/>
      <c r="F128" s="83">
        <v>
27</v>
      </c>
      <c r="G128" s="83" t="str">
        <f>
県コード!I30</f>
        <v>
大阪府</v>
      </c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spans="1:34" ht="13.5" customHeight="1" x14ac:dyDescent="0.2">
      <c r="A129" s="61" t="str">
        <f>
N21</f>
        <v>
2年</v>
      </c>
      <c r="B129" s="61" t="s">
        <v>
142</v>
      </c>
      <c r="C129" s="61"/>
      <c r="D129" s="61"/>
      <c r="E129" s="61"/>
      <c r="F129" s="83">
        <v>
28</v>
      </c>
      <c r="G129" s="83" t="str">
        <f>
県コード!I31</f>
        <v>
兵庫県</v>
      </c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spans="1:34" ht="13.5" customHeight="1" x14ac:dyDescent="0.2">
      <c r="A130" s="61" t="str">
        <f>
Q21</f>
        <v>
男</v>
      </c>
      <c r="B130" s="61" t="s">
        <v>
117</v>
      </c>
      <c r="C130" s="61"/>
      <c r="D130" s="61"/>
      <c r="E130" s="61"/>
      <c r="F130" s="83">
        <v>
29</v>
      </c>
      <c r="G130" s="83" t="str">
        <f>
県コード!I32</f>
        <v>
奈良県</v>
      </c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spans="1:34" ht="13.5" customHeight="1" x14ac:dyDescent="0.2">
      <c r="A131" s="61">
        <f>
D22</f>
        <v>
0</v>
      </c>
      <c r="B131" s="61" t="s">
        <v>
143</v>
      </c>
      <c r="C131" s="61"/>
      <c r="D131" s="61"/>
      <c r="E131" s="61"/>
      <c r="F131" s="83">
        <v>
30</v>
      </c>
      <c r="G131" s="83" t="str">
        <f>
県コード!I33</f>
        <v>
和歌山県</v>
      </c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spans="1:34" ht="13.5" customHeight="1" x14ac:dyDescent="0.2">
      <c r="A132" s="61">
        <f>
I22</f>
        <v>
0</v>
      </c>
      <c r="B132" s="61" t="s">
        <v>
143</v>
      </c>
      <c r="C132" s="61"/>
      <c r="D132" s="61"/>
      <c r="E132" s="61"/>
      <c r="F132" s="83">
        <v>
31</v>
      </c>
      <c r="G132" s="83" t="str">
        <f>
県コード!I34</f>
        <v>
鳥取県</v>
      </c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spans="1:34" ht="13.5" customHeight="1" x14ac:dyDescent="0.2">
      <c r="A133" s="61">
        <f>
D23</f>
        <v>
0</v>
      </c>
      <c r="B133" s="61" t="s">
        <v>
144</v>
      </c>
      <c r="C133" s="61"/>
      <c r="D133" s="61"/>
      <c r="E133" s="61"/>
      <c r="F133" s="83">
        <v>
32</v>
      </c>
      <c r="G133" s="83" t="str">
        <f>
県コード!I35</f>
        <v>
島根県</v>
      </c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spans="1:34" ht="13.5" customHeight="1" x14ac:dyDescent="0.2">
      <c r="A134" s="61">
        <f>
I23</f>
        <v>
0</v>
      </c>
      <c r="B134" s="61" t="s">
        <v>
145</v>
      </c>
      <c r="C134" s="61"/>
      <c r="D134" s="61"/>
      <c r="E134" s="61"/>
      <c r="F134" s="83">
        <v>
33</v>
      </c>
      <c r="G134" s="83" t="str">
        <f>
県コード!I36</f>
        <v>
岡山県</v>
      </c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spans="1:34" ht="13.5" customHeight="1" x14ac:dyDescent="0.2">
      <c r="A135" s="61">
        <f>
N23</f>
        <v>
0</v>
      </c>
      <c r="B135" s="61" t="s">
        <v>
146</v>
      </c>
      <c r="C135" s="61"/>
      <c r="D135" s="61"/>
      <c r="E135" s="61"/>
      <c r="F135" s="83">
        <v>
34</v>
      </c>
      <c r="G135" s="83" t="str">
        <f>
県コード!I37</f>
        <v>
広島県</v>
      </c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spans="1:34" ht="13.5" customHeight="1" x14ac:dyDescent="0.2">
      <c r="A136" s="61">
        <f>
Q23</f>
        <v>
0</v>
      </c>
      <c r="B136" s="61" t="s">
        <v>
147</v>
      </c>
      <c r="C136" s="61"/>
      <c r="D136" s="61"/>
      <c r="E136" s="61"/>
      <c r="F136" s="83">
        <v>
35</v>
      </c>
      <c r="G136" s="83" t="str">
        <f>
県コード!I38</f>
        <v>
山口県</v>
      </c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spans="1:34" ht="13.5" customHeight="1" x14ac:dyDescent="0.2">
      <c r="A137" s="61">
        <f>
B24</f>
        <v>
0</v>
      </c>
      <c r="B137" s="61" t="s">
        <v>
148</v>
      </c>
      <c r="C137" s="61"/>
      <c r="D137" s="61"/>
      <c r="E137" s="61"/>
      <c r="F137" s="83">
        <v>
36</v>
      </c>
      <c r="G137" s="83" t="str">
        <f>
県コード!I39</f>
        <v>
徳島県</v>
      </c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spans="1:34" ht="13.5" customHeight="1" x14ac:dyDescent="0.2">
      <c r="A138" s="61">
        <f>
I24</f>
        <v>
0</v>
      </c>
      <c r="B138" s="61" t="s">
        <v>
148</v>
      </c>
      <c r="C138" s="61"/>
      <c r="D138" s="61"/>
      <c r="E138" s="61"/>
      <c r="F138" s="83">
        <v>
37</v>
      </c>
      <c r="G138" s="83" t="str">
        <f>
県コード!I40</f>
        <v>
香川県</v>
      </c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spans="1:34" ht="13.5" customHeight="1" x14ac:dyDescent="0.2">
      <c r="A139" s="61">
        <f>
D25</f>
        <v>
0</v>
      </c>
      <c r="B139" s="61" t="s">
        <v>
149</v>
      </c>
      <c r="C139" s="61"/>
      <c r="D139" s="61"/>
      <c r="E139" s="61"/>
      <c r="F139" s="83">
        <v>
38</v>
      </c>
      <c r="G139" s="83" t="str">
        <f>
県コード!I41</f>
        <v>
愛媛県</v>
      </c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spans="1:34" ht="13.5" customHeight="1" x14ac:dyDescent="0.2">
      <c r="A140" s="61">
        <f>
I25</f>
        <v>
0</v>
      </c>
      <c r="B140" s="61" t="s">
        <v>
150</v>
      </c>
      <c r="C140" s="61"/>
      <c r="D140" s="61"/>
      <c r="E140" s="61"/>
      <c r="F140" s="83">
        <v>
39</v>
      </c>
      <c r="G140" s="83" t="str">
        <f>
県コード!I42</f>
        <v>
高知県</v>
      </c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spans="1:34" ht="13.5" customHeight="1" x14ac:dyDescent="0.2">
      <c r="A141" s="61">
        <f>
N25</f>
        <v>
0</v>
      </c>
      <c r="B141" s="61" t="s">
        <v>
151</v>
      </c>
      <c r="C141" s="61"/>
      <c r="D141" s="61"/>
      <c r="E141" s="61"/>
      <c r="F141" s="83">
        <v>
40</v>
      </c>
      <c r="G141" s="83" t="str">
        <f>
県コード!I43</f>
        <v>
福岡県</v>
      </c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spans="1:34" ht="13.5" customHeight="1" x14ac:dyDescent="0.2">
      <c r="A142" s="61">
        <f>
Q25</f>
        <v>
0</v>
      </c>
      <c r="B142" s="61" t="s">
        <v>
152</v>
      </c>
      <c r="C142" s="61"/>
      <c r="D142" s="61"/>
      <c r="E142" s="61"/>
      <c r="F142" s="83">
        <v>
41</v>
      </c>
      <c r="G142" s="83" t="str">
        <f>
県コード!I44</f>
        <v>
佐賀県</v>
      </c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spans="1:34" ht="13.5" customHeight="1" x14ac:dyDescent="0.2">
      <c r="A143" s="61">
        <f>
D26</f>
        <v>
0</v>
      </c>
      <c r="B143" s="61" t="s">
        <v>
153</v>
      </c>
      <c r="C143" s="61"/>
      <c r="D143" s="61"/>
      <c r="E143" s="61"/>
      <c r="F143" s="83">
        <v>
42</v>
      </c>
      <c r="G143" s="83" t="str">
        <f>
県コード!I45</f>
        <v>
長崎県</v>
      </c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spans="1:34" ht="13.5" customHeight="1" x14ac:dyDescent="0.2">
      <c r="A144" s="61">
        <f>
I26</f>
        <v>
0</v>
      </c>
      <c r="B144" s="61" t="s">
        <v>
153</v>
      </c>
      <c r="C144" s="61"/>
      <c r="D144" s="61"/>
      <c r="E144" s="61"/>
      <c r="F144" s="83">
        <v>
43</v>
      </c>
      <c r="G144" s="83" t="str">
        <f>
県コード!I46</f>
        <v>
熊本県</v>
      </c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spans="1:34" ht="13.5" customHeight="1" x14ac:dyDescent="0.2">
      <c r="A145" s="61">
        <f>
D27</f>
        <v>
0</v>
      </c>
      <c r="B145" s="61" t="s">
        <v>
154</v>
      </c>
      <c r="C145" s="61"/>
      <c r="D145" s="61"/>
      <c r="E145" s="61"/>
      <c r="F145" s="83">
        <v>
44</v>
      </c>
      <c r="G145" s="83" t="str">
        <f>
県コード!I47</f>
        <v>
大分県</v>
      </c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1:34" ht="13.5" customHeight="1" x14ac:dyDescent="0.2">
      <c r="A146" s="61">
        <f>
I27</f>
        <v>
0</v>
      </c>
      <c r="B146" s="61" t="s">
        <v>
155</v>
      </c>
      <c r="C146" s="61"/>
      <c r="D146" s="61"/>
      <c r="E146" s="61"/>
      <c r="F146" s="83">
        <v>
45</v>
      </c>
      <c r="G146" s="83" t="str">
        <f>
県コード!I48</f>
        <v>
宮崎県</v>
      </c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1:34" ht="13.5" customHeight="1" x14ac:dyDescent="0.2">
      <c r="A147" s="61">
        <f>
N27</f>
        <v>
0</v>
      </c>
      <c r="B147" s="61" t="s">
        <v>
156</v>
      </c>
      <c r="C147" s="61"/>
      <c r="D147" s="61"/>
      <c r="E147" s="61"/>
      <c r="F147" s="83">
        <v>
46</v>
      </c>
      <c r="G147" s="83" t="str">
        <f>
県コード!I49</f>
        <v>
鹿児島県</v>
      </c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1:34" ht="13.5" customHeight="1" x14ac:dyDescent="0.2">
      <c r="A148" s="61">
        <f>
Q27</f>
        <v>
0</v>
      </c>
      <c r="B148" s="61" t="s">
        <v>
157</v>
      </c>
      <c r="C148" s="61"/>
      <c r="D148" s="61"/>
      <c r="E148" s="61"/>
      <c r="F148" s="83">
        <v>
47</v>
      </c>
      <c r="G148" s="83" t="str">
        <f>
県コード!I50</f>
        <v>
沖縄県</v>
      </c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1:34" ht="13.5" customHeight="1" x14ac:dyDescent="0.2">
      <c r="A149" s="61">
        <f>
D28</f>
        <v>
0</v>
      </c>
      <c r="B149" s="61" t="s">
        <v>
158</v>
      </c>
      <c r="C149" s="61"/>
      <c r="D149" s="61"/>
      <c r="E149" s="61"/>
      <c r="F149" s="83"/>
      <c r="G149" s="83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1:34" ht="13.5" customHeight="1" x14ac:dyDescent="0.2">
      <c r="A150" s="61">
        <f>
I28</f>
        <v>
0</v>
      </c>
      <c r="B150" s="61" t="s">
        <v>
158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spans="1:34" ht="13.5" customHeight="1" x14ac:dyDescent="0.2">
      <c r="A151" s="61">
        <f>
D29</f>
        <v>
0</v>
      </c>
      <c r="B151" s="61" t="s">
        <v>
159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spans="1:34" ht="13.5" customHeight="1" x14ac:dyDescent="0.2">
      <c r="A152" s="61">
        <f>
I29</f>
        <v>
0</v>
      </c>
      <c r="B152" s="61" t="s">
        <v>
160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spans="1:34" ht="13.5" customHeight="1" x14ac:dyDescent="0.2">
      <c r="A153" s="61">
        <f>
N29</f>
        <v>
0</v>
      </c>
      <c r="B153" s="61" t="s">
        <v>
161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spans="1:34" x14ac:dyDescent="0.2">
      <c r="A154" s="61">
        <f>
Q29</f>
        <v>
0</v>
      </c>
      <c r="B154" s="61" t="s">
        <v>
162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spans="1:34" x14ac:dyDescent="0.2">
      <c r="A155" s="61" t="str">
        <f>
I37</f>
        <v>
ノーベル　翔</v>
      </c>
      <c r="B155" s="61" t="s">
        <v>
169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spans="1:34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spans="1:34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spans="1:34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spans="1:34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spans="1:34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spans="1:34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spans="1:34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spans="1:34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spans="1:34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spans="1:34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spans="1:34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spans="1:34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spans="1:34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spans="1:34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spans="1:34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spans="1:34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spans="1:34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spans="1:34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spans="1:34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</sheetData>
  <sheetProtection selectLockedCells="1"/>
  <mergeCells count="102">
    <mergeCell ref="A37:G37"/>
    <mergeCell ref="I37:O37"/>
    <mergeCell ref="M40:R40"/>
    <mergeCell ref="A30:R30"/>
    <mergeCell ref="A32:R32"/>
    <mergeCell ref="B34:C34"/>
    <mergeCell ref="F34:G34"/>
    <mergeCell ref="S22:W25"/>
    <mergeCell ref="B24:R25"/>
    <mergeCell ref="A22:A25"/>
    <mergeCell ref="A26:A29"/>
    <mergeCell ref="B26:B27"/>
    <mergeCell ref="D26:H26"/>
    <mergeCell ref="I26:M26"/>
    <mergeCell ref="N26:P26"/>
    <mergeCell ref="Q26:R26"/>
    <mergeCell ref="B28:R29"/>
    <mergeCell ref="D27:H27"/>
    <mergeCell ref="I27:M27"/>
    <mergeCell ref="N27:P27"/>
    <mergeCell ref="Q27:R27"/>
    <mergeCell ref="B22:B23"/>
    <mergeCell ref="S37:W40"/>
    <mergeCell ref="S35:W36"/>
    <mergeCell ref="B20:B21"/>
    <mergeCell ref="S18:W21"/>
    <mergeCell ref="D19:H19"/>
    <mergeCell ref="I19:M19"/>
    <mergeCell ref="N19:P19"/>
    <mergeCell ref="Q19:R19"/>
    <mergeCell ref="D20:H20"/>
    <mergeCell ref="I20:M20"/>
    <mergeCell ref="N20:P20"/>
    <mergeCell ref="Q20:R20"/>
    <mergeCell ref="Q18:R18"/>
    <mergeCell ref="D21:H21"/>
    <mergeCell ref="I21:M21"/>
    <mergeCell ref="N21:P21"/>
    <mergeCell ref="Q21:R21"/>
    <mergeCell ref="A1:R1"/>
    <mergeCell ref="A2:F4"/>
    <mergeCell ref="G2:I4"/>
    <mergeCell ref="J2:R2"/>
    <mergeCell ref="J4:R4"/>
    <mergeCell ref="A5:F6"/>
    <mergeCell ref="G5:I5"/>
    <mergeCell ref="J5:L5"/>
    <mergeCell ref="M5:O5"/>
    <mergeCell ref="P5:R5"/>
    <mergeCell ref="G6:I6"/>
    <mergeCell ref="J6:L6"/>
    <mergeCell ref="M6:O6"/>
    <mergeCell ref="P6:R6"/>
    <mergeCell ref="J3:R3"/>
    <mergeCell ref="S34:V34"/>
    <mergeCell ref="S16:W17"/>
    <mergeCell ref="S15:W15"/>
    <mergeCell ref="D22:H22"/>
    <mergeCell ref="I22:M22"/>
    <mergeCell ref="N22:P22"/>
    <mergeCell ref="Q22:R22"/>
    <mergeCell ref="D23:H23"/>
    <mergeCell ref="I23:M23"/>
    <mergeCell ref="N23:P23"/>
    <mergeCell ref="Q23:R23"/>
    <mergeCell ref="B14:G15"/>
    <mergeCell ref="H14:J14"/>
    <mergeCell ref="K14:R14"/>
    <mergeCell ref="H15:J15"/>
    <mergeCell ref="K15:R15"/>
    <mergeCell ref="B16:E16"/>
    <mergeCell ref="F16:K16"/>
    <mergeCell ref="L16:R16"/>
    <mergeCell ref="B17:E17"/>
    <mergeCell ref="F17:K17"/>
    <mergeCell ref="L17:R17"/>
    <mergeCell ref="I18:M18"/>
    <mergeCell ref="N18:P18"/>
    <mergeCell ref="A14:A15"/>
    <mergeCell ref="S26:W27"/>
    <mergeCell ref="S28:W29"/>
    <mergeCell ref="K11:R11"/>
    <mergeCell ref="S13:W14"/>
    <mergeCell ref="S11:W12"/>
    <mergeCell ref="S9:W10"/>
    <mergeCell ref="S7:W8"/>
    <mergeCell ref="S2:W6"/>
    <mergeCell ref="B9:R9"/>
    <mergeCell ref="B10:R10"/>
    <mergeCell ref="A7:D7"/>
    <mergeCell ref="K7:R7"/>
    <mergeCell ref="B12:R12"/>
    <mergeCell ref="B11:C11"/>
    <mergeCell ref="D11:E11"/>
    <mergeCell ref="F11:J11"/>
    <mergeCell ref="B13:G13"/>
    <mergeCell ref="H13:J13"/>
    <mergeCell ref="K13:R13"/>
    <mergeCell ref="A16:A17"/>
    <mergeCell ref="A18:A21"/>
    <mergeCell ref="B18:B19"/>
    <mergeCell ref="D18:H18"/>
  </mergeCells>
  <phoneticPr fontId="2"/>
  <conditionalFormatting sqref="B11:C11 F11:J11">
    <cfRule type="containsBlanks" dxfId="34" priority="14">
      <formula>
LEN(TRIM(B11))=0</formula>
    </cfRule>
  </conditionalFormatting>
  <conditionalFormatting sqref="N19:R19 N21:R21 N27:R27">
    <cfRule type="containsBlanks" dxfId="33" priority="13">
      <formula>
LEN(TRIM(N19))=0</formula>
    </cfRule>
  </conditionalFormatting>
  <conditionalFormatting sqref="D34 F34:G34">
    <cfRule type="containsBlanks" dxfId="32" priority="12">
      <formula>
LEN(TRIM(D34))=0</formula>
    </cfRule>
  </conditionalFormatting>
  <conditionalFormatting sqref="I37:O37">
    <cfRule type="containsBlanks" dxfId="31" priority="11">
      <formula>
LEN(TRIM(I37))=0</formula>
    </cfRule>
  </conditionalFormatting>
  <conditionalFormatting sqref="G6:I6">
    <cfRule type="containsBlanks" dxfId="30" priority="10">
      <formula>
LEN(TRIM(G6))=0</formula>
    </cfRule>
  </conditionalFormatting>
  <conditionalFormatting sqref="B13:G15">
    <cfRule type="containsBlanks" dxfId="29" priority="8">
      <formula>
LEN(TRIM(B13))=0</formula>
    </cfRule>
  </conditionalFormatting>
  <conditionalFormatting sqref="K13:R14">
    <cfRule type="containsBlanks" dxfId="28" priority="7">
      <formula>
LEN(TRIM(K13))=0</formula>
    </cfRule>
  </conditionalFormatting>
  <conditionalFormatting sqref="B17:R17">
    <cfRule type="containsBlanks" dxfId="27" priority="6">
      <formula>
LEN(TRIM(B17))=0</formula>
    </cfRule>
  </conditionalFormatting>
  <conditionalFormatting sqref="B28:R29">
    <cfRule type="expression" dxfId="26" priority="3">
      <formula>
$B$24&lt;&gt;""</formula>
    </cfRule>
  </conditionalFormatting>
  <conditionalFormatting sqref="N23:R23">
    <cfRule type="containsBlanks" dxfId="25" priority="2">
      <formula>
LEN(TRIM(N23))=0</formula>
    </cfRule>
  </conditionalFormatting>
  <conditionalFormatting sqref="D22:M23">
    <cfRule type="containsBlanks" dxfId="24" priority="1">
      <formula>
LEN(TRIM(D22))=0</formula>
    </cfRule>
  </conditionalFormatting>
  <conditionalFormatting sqref="B34">
    <cfRule type="cellIs" dxfId="23" priority="16" stopIfTrue="1" operator="equal">
      <formula>
""</formula>
    </cfRule>
  </conditionalFormatting>
  <conditionalFormatting sqref="B9:R10">
    <cfRule type="containsBlanks" dxfId="22" priority="15">
      <formula>
LEN(TRIM(B9))=0</formula>
    </cfRule>
  </conditionalFormatting>
  <conditionalFormatting sqref="B12:R12">
    <cfRule type="containsBlanks" dxfId="21" priority="17">
      <formula>
LEN(TRIM(B12))=0</formula>
    </cfRule>
  </conditionalFormatting>
  <conditionalFormatting sqref="B24:R25">
    <cfRule type="expression" dxfId="20" priority="9">
      <formula>
$B$24&lt;&gt;""</formula>
    </cfRule>
  </conditionalFormatting>
  <conditionalFormatting sqref="D18:M21">
    <cfRule type="containsBlanks" dxfId="19" priority="5">
      <formula>
LEN(TRIM(D18))=0</formula>
    </cfRule>
  </conditionalFormatting>
  <conditionalFormatting sqref="D26:M27">
    <cfRule type="containsBlanks" dxfId="18" priority="4">
      <formula>
LEN(TRIM(D26))=0</formula>
    </cfRule>
  </conditionalFormatting>
  <dataValidations count="7">
    <dataValidation imeMode="halfAlpha" allowBlank="1" showInputMessage="1" showErrorMessage="1" sqref="B11:C11 F11:J11"/>
    <dataValidation imeMode="hiragana" allowBlank="1" showInputMessage="1" showErrorMessage="1" sqref="B9:R10 B13:G13"/>
    <dataValidation type="list" allowBlank="1" showInputMessage="1" showErrorMessage="1" sqref="Q19:R19 Q21:R21 Q27:R27 Q23:R23">
      <formula1>
性別</formula1>
    </dataValidation>
    <dataValidation type="list" allowBlank="1" showInputMessage="1" showErrorMessage="1" sqref="L17:R17">
      <formula1>
有無</formula1>
    </dataValidation>
    <dataValidation type="list" allowBlank="1" showInputMessage="1" showErrorMessage="1" sqref="B17">
      <formula1>
口頭ポスター</formula1>
    </dataValidation>
    <dataValidation type="list" allowBlank="1" showInputMessage="1" showErrorMessage="1" sqref="N21:P21 N19:P19 N23:P23">
      <formula1>
学年</formula1>
    </dataValidation>
    <dataValidation type="list" allowBlank="1" showInputMessage="1" showErrorMessage="1" sqref="F17">
      <formula1>
分野</formula1>
    </dataValidation>
  </dataValidations>
  <pageMargins left="0.78740157480314965" right="0.78740157480314965" top="0.78740157480314965" bottom="0.59055118110236227" header="0.31496062992125984" footer="0.3149606299212598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4"/>
  <sheetViews>
    <sheetView showGridLines="0" zoomScale="70" zoomScaleNormal="70" zoomScaleSheetLayoutView="100" workbookViewId="0">
      <selection activeCell="F6" sqref="F6:G6"/>
    </sheetView>
  </sheetViews>
  <sheetFormatPr defaultColWidth="13" defaultRowHeight="13.2" x14ac:dyDescent="0.2"/>
  <cols>
    <col min="1" max="1" width="11" style="53" customWidth="1"/>
    <col min="2" max="2" width="5.33203125" style="53" customWidth="1"/>
    <col min="3" max="3" width="9.33203125" style="53" customWidth="1"/>
    <col min="4" max="4" width="6.6640625" style="53" customWidth="1"/>
    <col min="5" max="5" width="4.88671875" style="53" customWidth="1"/>
    <col min="6" max="6" width="4.77734375" style="53" customWidth="1"/>
    <col min="7" max="8" width="2.77734375" style="53" customWidth="1"/>
    <col min="9" max="9" width="4.33203125" style="53" customWidth="1"/>
    <col min="10" max="12" width="5.6640625" style="53" customWidth="1"/>
    <col min="13" max="14" width="3.109375" style="53" customWidth="1"/>
    <col min="15" max="16" width="5.33203125" style="53" customWidth="1"/>
    <col min="17" max="22" width="15" style="53" customWidth="1"/>
    <col min="23" max="16384" width="13" style="53"/>
  </cols>
  <sheetData>
    <row r="1" spans="1:28" x14ac:dyDescent="0.2">
      <c r="P1" s="101" t="s">
        <v>
311</v>
      </c>
    </row>
    <row r="2" spans="1:28" ht="24" customHeight="1" x14ac:dyDescent="0.2">
      <c r="A2" s="32"/>
      <c r="B2" s="15"/>
      <c r="C2" s="15"/>
      <c r="D2" s="15"/>
      <c r="E2" s="15"/>
      <c r="F2" s="15"/>
      <c r="G2" s="315" t="s">
        <v>
20</v>
      </c>
      <c r="H2" s="315"/>
      <c r="I2" s="315"/>
      <c r="J2" s="336" t="s">
        <v>
248</v>
      </c>
      <c r="K2" s="336"/>
      <c r="L2" s="336"/>
      <c r="M2" s="336"/>
      <c r="N2" s="336"/>
      <c r="O2" s="336"/>
      <c r="P2" s="336"/>
      <c r="Q2" s="329" t="s">
        <v>
347</v>
      </c>
      <c r="R2" s="329"/>
      <c r="S2" s="329"/>
      <c r="T2" s="329"/>
      <c r="U2" s="329"/>
      <c r="V2" s="329"/>
      <c r="W2" s="329"/>
      <c r="X2" s="61"/>
      <c r="Y2" s="61"/>
      <c r="Z2" s="61"/>
      <c r="AA2" s="61"/>
      <c r="AB2" s="61"/>
    </row>
    <row r="3" spans="1:28" ht="21" customHeight="1" x14ac:dyDescent="0.2">
      <c r="A3" s="337" t="s">
        <v>
332</v>
      </c>
      <c r="B3" s="337"/>
      <c r="C3" s="337"/>
      <c r="D3" s="337"/>
      <c r="E3" s="337"/>
      <c r="F3" s="49"/>
      <c r="G3" s="315"/>
      <c r="H3" s="315"/>
      <c r="I3" s="315"/>
      <c r="J3" s="317" t="s">
        <v>
342</v>
      </c>
      <c r="K3" s="317"/>
      <c r="L3" s="317"/>
      <c r="M3" s="317"/>
      <c r="N3" s="317"/>
      <c r="O3" s="317"/>
      <c r="P3" s="317"/>
      <c r="Q3" s="329"/>
      <c r="R3" s="329"/>
      <c r="S3" s="329"/>
      <c r="T3" s="329"/>
      <c r="U3" s="329"/>
      <c r="V3" s="329"/>
      <c r="W3" s="329"/>
      <c r="X3" s="61"/>
      <c r="Y3" s="61"/>
      <c r="Z3" s="61"/>
      <c r="AA3" s="61"/>
      <c r="AB3" s="61"/>
    </row>
    <row r="4" spans="1:28" ht="6" customHeight="1" x14ac:dyDescent="0.2">
      <c r="A4" s="337"/>
      <c r="B4" s="337"/>
      <c r="C4" s="337"/>
      <c r="D4" s="337"/>
      <c r="E4" s="337"/>
      <c r="F4" s="49"/>
      <c r="G4" s="49"/>
      <c r="H4" s="49"/>
      <c r="I4" s="2"/>
      <c r="J4" s="2"/>
      <c r="K4" s="2"/>
      <c r="L4" s="2"/>
      <c r="M4" s="2"/>
      <c r="N4" s="2"/>
      <c r="O4" s="2"/>
      <c r="P4" s="2"/>
      <c r="Q4" s="93"/>
      <c r="R4" s="93"/>
      <c r="S4" s="93"/>
      <c r="T4" s="93"/>
      <c r="U4" s="93"/>
      <c r="V4" s="93"/>
      <c r="W4" s="93"/>
      <c r="X4" s="61"/>
      <c r="Y4" s="61"/>
      <c r="Z4" s="61"/>
      <c r="AA4" s="61"/>
      <c r="AB4" s="61"/>
    </row>
    <row r="5" spans="1:28" ht="18.75" customHeight="1" x14ac:dyDescent="0.2">
      <c r="A5" s="331" t="s">
        <v>
92</v>
      </c>
      <c r="B5" s="331"/>
      <c r="C5" s="331"/>
      <c r="D5" s="331"/>
      <c r="E5" s="331"/>
      <c r="F5" s="332" t="s">
        <v>
260</v>
      </c>
      <c r="G5" s="332"/>
      <c r="H5" s="290" t="s">
        <v>
105</v>
      </c>
      <c r="I5" s="290"/>
      <c r="J5" s="291"/>
      <c r="K5" s="289" t="s">
        <v>
12</v>
      </c>
      <c r="L5" s="290"/>
      <c r="M5" s="291"/>
      <c r="N5" s="213" t="s">
        <v>
13</v>
      </c>
      <c r="O5" s="213"/>
      <c r="P5" s="213"/>
      <c r="Q5" s="87"/>
      <c r="R5" s="87"/>
      <c r="S5" s="87"/>
      <c r="T5" s="87"/>
      <c r="U5" s="87"/>
      <c r="V5" s="87"/>
      <c r="W5" s="85"/>
      <c r="X5" s="61"/>
      <c r="Y5" s="61"/>
      <c r="Z5" s="61"/>
      <c r="AA5" s="61"/>
      <c r="AB5" s="61"/>
    </row>
    <row r="6" spans="1:28" ht="39" customHeight="1" x14ac:dyDescent="0.2">
      <c r="A6" s="331"/>
      <c r="B6" s="331"/>
      <c r="C6" s="331"/>
      <c r="D6" s="331"/>
      <c r="E6" s="331"/>
      <c r="F6" s="292">
        <v>
13</v>
      </c>
      <c r="G6" s="294"/>
      <c r="H6" s="333" t="s">
        <v>
373</v>
      </c>
      <c r="I6" s="334"/>
      <c r="J6" s="335"/>
      <c r="K6" s="292"/>
      <c r="L6" s="293"/>
      <c r="M6" s="294"/>
      <c r="N6" s="212"/>
      <c r="O6" s="212"/>
      <c r="P6" s="212"/>
      <c r="Q6" s="327" t="s">
        <v>
348</v>
      </c>
      <c r="R6" s="328"/>
      <c r="S6" s="328"/>
      <c r="T6" s="328"/>
      <c r="U6" s="328"/>
      <c r="V6" s="328"/>
      <c r="W6" s="328"/>
      <c r="X6" s="61"/>
      <c r="Y6" s="61"/>
      <c r="Z6" s="61"/>
      <c r="AA6" s="61"/>
      <c r="AB6" s="61"/>
    </row>
    <row r="7" spans="1:28" ht="16.5" customHeight="1" x14ac:dyDescent="0.2">
      <c r="A7" s="123"/>
      <c r="B7" s="123"/>
      <c r="C7" s="123"/>
      <c r="D7" s="123"/>
      <c r="E7" s="17"/>
      <c r="F7" s="17"/>
      <c r="G7" s="17"/>
      <c r="H7" s="17"/>
      <c r="I7" s="57"/>
      <c r="J7" s="18"/>
      <c r="K7" s="103" t="s">
        <v>
22</v>
      </c>
      <c r="L7" s="19"/>
      <c r="M7" s="19"/>
      <c r="N7" s="19"/>
      <c r="O7" s="19"/>
      <c r="P7" s="19"/>
      <c r="Q7" s="87"/>
      <c r="R7" s="87"/>
      <c r="S7" s="87"/>
      <c r="T7" s="87"/>
      <c r="U7" s="87"/>
      <c r="V7" s="87"/>
      <c r="W7" s="85"/>
      <c r="X7" s="61"/>
      <c r="Y7" s="61"/>
      <c r="Z7" s="61"/>
      <c r="AA7" s="61"/>
      <c r="AB7" s="61"/>
    </row>
    <row r="8" spans="1:28" ht="13.5" customHeight="1" x14ac:dyDescent="0.2">
      <c r="A8" s="283" t="s">
        <v>
33</v>
      </c>
      <c r="B8" s="179" t="s">
        <v>
2</v>
      </c>
      <c r="C8" s="180"/>
      <c r="D8" s="181"/>
      <c r="E8" s="179" t="str">
        <f>
IF(B9="ポスター発表","（ 領域 ）",IF(B9="研究発表","発表部門","発表部門"))</f>
        <v>
発表部門</v>
      </c>
      <c r="F8" s="180"/>
      <c r="G8" s="180"/>
      <c r="H8" s="180"/>
      <c r="I8" s="180"/>
      <c r="J8" s="181"/>
      <c r="K8" s="179" t="s">
        <v>
34</v>
      </c>
      <c r="L8" s="180"/>
      <c r="M8" s="180"/>
      <c r="N8" s="180"/>
      <c r="O8" s="180"/>
      <c r="P8" s="181"/>
      <c r="Q8" s="91"/>
      <c r="R8" s="92"/>
      <c r="S8" s="92"/>
      <c r="T8" s="92"/>
      <c r="U8" s="92"/>
      <c r="V8" s="92"/>
      <c r="W8" s="85"/>
      <c r="X8" s="61"/>
      <c r="Y8" s="61"/>
      <c r="Z8" s="61"/>
      <c r="AA8" s="61"/>
      <c r="AB8" s="61"/>
    </row>
    <row r="9" spans="1:28" ht="30" customHeight="1" x14ac:dyDescent="0.2">
      <c r="A9" s="316"/>
      <c r="B9" s="298" t="str">
        <f>
IF(様式2記入例!B17="","",様式2記入例!B17)</f>
        <v>
研究発表</v>
      </c>
      <c r="C9" s="299"/>
      <c r="D9" s="300"/>
      <c r="E9" s="298" t="str">
        <f>
IF(様式2記入例!F17="","",様式2記入例!F17)</f>
        <v>
物理</v>
      </c>
      <c r="F9" s="299"/>
      <c r="G9" s="299"/>
      <c r="H9" s="299"/>
      <c r="I9" s="299"/>
      <c r="J9" s="300"/>
      <c r="K9" s="298" t="str">
        <f>
IF(様式2記入例!L17="","",様式2記入例!L17)</f>
        <v>
無</v>
      </c>
      <c r="L9" s="299"/>
      <c r="M9" s="299"/>
      <c r="N9" s="299"/>
      <c r="O9" s="299"/>
      <c r="P9" s="300"/>
      <c r="Q9" s="91"/>
      <c r="R9" s="92"/>
      <c r="S9" s="92"/>
      <c r="T9" s="92"/>
      <c r="U9" s="92"/>
      <c r="V9" s="92"/>
      <c r="W9" s="85"/>
      <c r="X9" s="61"/>
      <c r="Y9" s="61"/>
      <c r="Z9" s="61"/>
      <c r="AA9" s="61"/>
      <c r="AB9" s="61"/>
    </row>
    <row r="10" spans="1:28" ht="13.5" customHeight="1" x14ac:dyDescent="0.2">
      <c r="A10" s="21" t="s">
        <v>
0</v>
      </c>
      <c r="B10" s="338" t="str">
        <f>
IF(様式2記入例!B9="","",様式2記入例!B9)</f>
        <v>
とうきょうとりつ●●こうとうがっこう</v>
      </c>
      <c r="C10" s="339"/>
      <c r="D10" s="339"/>
      <c r="E10" s="339"/>
      <c r="F10" s="339"/>
      <c r="G10" s="339"/>
      <c r="H10" s="339"/>
      <c r="I10" s="339"/>
      <c r="J10" s="340"/>
      <c r="K10" s="295" t="s">
        <v>
14</v>
      </c>
      <c r="L10" s="296"/>
      <c r="M10" s="296"/>
      <c r="N10" s="296"/>
      <c r="O10" s="296"/>
      <c r="P10" s="297"/>
      <c r="Q10" s="91"/>
      <c r="R10" s="92"/>
      <c r="S10" s="92"/>
      <c r="T10" s="92"/>
      <c r="U10" s="92"/>
      <c r="V10" s="92"/>
      <c r="W10" s="85"/>
      <c r="X10" s="61"/>
      <c r="Y10" s="61"/>
      <c r="Z10" s="61"/>
      <c r="AA10" s="61"/>
      <c r="AB10" s="61"/>
    </row>
    <row r="11" spans="1:28" ht="28.2" customHeight="1" x14ac:dyDescent="0.2">
      <c r="A11" s="12" t="s">
        <v>
23</v>
      </c>
      <c r="B11" s="312" t="str">
        <f>
IF(様式2記入例!B10="","",様式2記入例!B10)</f>
        <v>
東京都立●●高等学校</v>
      </c>
      <c r="C11" s="313"/>
      <c r="D11" s="313"/>
      <c r="E11" s="313"/>
      <c r="F11" s="313"/>
      <c r="G11" s="313"/>
      <c r="H11" s="313"/>
      <c r="I11" s="313"/>
      <c r="J11" s="314"/>
      <c r="K11" s="306" t="str">
        <f>
IF(様式2記入例!B14="","",様式2記入例!B14)</f>
        <v>
科学部</v>
      </c>
      <c r="L11" s="307"/>
      <c r="M11" s="307"/>
      <c r="N11" s="307"/>
      <c r="O11" s="307"/>
      <c r="P11" s="308"/>
      <c r="Q11" s="91"/>
      <c r="R11" s="92"/>
      <c r="S11" s="92"/>
      <c r="T11" s="92"/>
      <c r="U11" s="92"/>
      <c r="V11" s="92"/>
      <c r="W11" s="85"/>
      <c r="X11" s="61"/>
      <c r="Y11" s="61"/>
      <c r="Z11" s="61"/>
      <c r="AA11" s="61"/>
      <c r="AB11" s="61"/>
    </row>
    <row r="12" spans="1:28" ht="17.100000000000001" customHeight="1" x14ac:dyDescent="0.2">
      <c r="A12" s="7" t="s">
        <v>
0</v>
      </c>
      <c r="B12" s="330" t="str">
        <f>
IF(様式2記入例!K13="","",様式2記入例!K13)</f>
        <v>
とうきょう　だいすき</v>
      </c>
      <c r="C12" s="282"/>
      <c r="D12" s="282"/>
      <c r="E12" s="282"/>
      <c r="F12" s="282"/>
      <c r="G12" s="282"/>
      <c r="H12" s="282"/>
      <c r="I12" s="284"/>
      <c r="J12" s="179" t="s">
        <v>
137</v>
      </c>
      <c r="K12" s="180"/>
      <c r="L12" s="180"/>
      <c r="M12" s="180"/>
      <c r="N12" s="180"/>
      <c r="O12" s="180"/>
      <c r="P12" s="181"/>
      <c r="Q12" s="87"/>
      <c r="R12" s="87"/>
      <c r="S12" s="87"/>
      <c r="T12" s="87"/>
      <c r="U12" s="87"/>
      <c r="V12" s="87"/>
      <c r="W12" s="85"/>
      <c r="X12" s="61"/>
      <c r="Y12" s="61"/>
      <c r="Z12" s="61"/>
      <c r="AA12" s="61"/>
      <c r="AB12" s="61"/>
    </row>
    <row r="13" spans="1:28" ht="33.75" customHeight="1" x14ac:dyDescent="0.2">
      <c r="A13" s="131" t="s">
        <v>
28</v>
      </c>
      <c r="B13" s="486" t="str">
        <f>
IF(様式2記入例!K14="","",様式2記入例!K14)</f>
        <v>
東京　大好</v>
      </c>
      <c r="C13" s="487"/>
      <c r="D13" s="487"/>
      <c r="E13" s="487"/>
      <c r="F13" s="487"/>
      <c r="G13" s="487"/>
      <c r="H13" s="487"/>
      <c r="I13" s="487"/>
      <c r="J13" s="312" t="str">
        <f>
IF(様式2記入例!K15="","",様式2記入例!K15)</f>
        <v>
●●●●●@●●.jp</v>
      </c>
      <c r="K13" s="313"/>
      <c r="L13" s="313"/>
      <c r="M13" s="313"/>
      <c r="N13" s="313"/>
      <c r="O13" s="313"/>
      <c r="P13" s="314"/>
      <c r="Q13" s="87"/>
      <c r="R13" s="87"/>
      <c r="S13" s="87"/>
      <c r="T13" s="87"/>
      <c r="U13" s="87"/>
      <c r="V13" s="87"/>
      <c r="W13" s="85"/>
      <c r="X13" s="61"/>
      <c r="Y13" s="61"/>
      <c r="Z13" s="61"/>
      <c r="AA13" s="61"/>
      <c r="AB13" s="61"/>
    </row>
    <row r="14" spans="1:28" ht="25.5" customHeight="1" x14ac:dyDescent="0.2">
      <c r="A14" s="30" t="s">
        <v>
91</v>
      </c>
      <c r="B14" s="488" t="s">
        <v>
377</v>
      </c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90"/>
      <c r="Q14" s="318" t="s">
        <v>
329</v>
      </c>
      <c r="R14" s="154"/>
      <c r="S14" s="154"/>
      <c r="T14" s="154"/>
      <c r="U14" s="154"/>
      <c r="V14" s="154"/>
      <c r="W14" s="154"/>
      <c r="X14" s="61"/>
      <c r="Y14" s="61"/>
      <c r="Z14" s="61"/>
      <c r="AA14" s="61"/>
      <c r="AB14" s="61"/>
    </row>
    <row r="15" spans="1:28" ht="59.25" customHeight="1" x14ac:dyDescent="0.2">
      <c r="A15" s="130" t="s">
        <v>
15</v>
      </c>
      <c r="B15" s="480" t="s">
        <v>
376</v>
      </c>
      <c r="C15" s="491"/>
      <c r="D15" s="491"/>
      <c r="E15" s="491"/>
      <c r="F15" s="491"/>
      <c r="G15" s="491"/>
      <c r="H15" s="491"/>
      <c r="I15" s="491"/>
      <c r="J15" s="491"/>
      <c r="K15" s="491"/>
      <c r="L15" s="491"/>
      <c r="M15" s="491"/>
      <c r="N15" s="491"/>
      <c r="O15" s="491"/>
      <c r="P15" s="481"/>
      <c r="Q15" s="318"/>
      <c r="R15" s="154"/>
      <c r="S15" s="154"/>
      <c r="T15" s="154"/>
      <c r="U15" s="154"/>
      <c r="V15" s="154"/>
      <c r="W15" s="154"/>
      <c r="X15" s="61"/>
      <c r="Y15" s="61"/>
      <c r="Z15" s="61"/>
      <c r="AA15" s="61"/>
      <c r="AB15" s="61"/>
    </row>
    <row r="16" spans="1:28" ht="18" customHeight="1" x14ac:dyDescent="0.2">
      <c r="A16" s="283" t="s">
        <v>
343</v>
      </c>
      <c r="B16" s="276">
        <v>
1</v>
      </c>
      <c r="C16" s="9" t="s">
        <v>
0</v>
      </c>
      <c r="D16" s="281" t="str">
        <f>
IF(様式2記入例!D18:L18="","",様式2記入例!D18:L18)</f>
        <v>
ぶんきょう</v>
      </c>
      <c r="E16" s="282"/>
      <c r="F16" s="282"/>
      <c r="G16" s="282"/>
      <c r="H16" s="282" t="str">
        <f>
IF(様式2記入例!I18="","",様式2記入例!I18)</f>
        <v>
はなこ</v>
      </c>
      <c r="I16" s="282"/>
      <c r="J16" s="282"/>
      <c r="K16" s="284"/>
      <c r="L16" s="278" t="s">
        <v>
4</v>
      </c>
      <c r="M16" s="279"/>
      <c r="N16" s="280"/>
      <c r="O16" s="179" t="s">
        <v>
19</v>
      </c>
      <c r="P16" s="181"/>
      <c r="Q16" s="87"/>
      <c r="R16" s="87"/>
      <c r="S16" s="87"/>
      <c r="T16" s="87"/>
      <c r="U16" s="87"/>
      <c r="V16" s="87"/>
      <c r="W16" s="85"/>
      <c r="X16" s="61"/>
      <c r="Y16" s="61"/>
      <c r="Z16" s="61"/>
      <c r="AA16" s="61"/>
      <c r="AB16" s="61"/>
    </row>
    <row r="17" spans="1:28" ht="36" customHeight="1" x14ac:dyDescent="0.2">
      <c r="A17" s="266"/>
      <c r="B17" s="277"/>
      <c r="C17" s="10" t="s">
        <v>
218</v>
      </c>
      <c r="D17" s="273" t="str">
        <f>
IF(様式2記入例!D19:L19="","",様式2記入例!D19:L19)</f>
        <v>
文京</v>
      </c>
      <c r="E17" s="274"/>
      <c r="F17" s="274"/>
      <c r="G17" s="274"/>
      <c r="H17" s="274" t="str">
        <f>
IF(様式2記入例!I19="","",様式2記入例!I19)</f>
        <v>
花子</v>
      </c>
      <c r="I17" s="274"/>
      <c r="J17" s="274"/>
      <c r="K17" s="275"/>
      <c r="L17" s="271" t="str">
        <f>
IF(様式2記入例!N19="","",様式2記入例!N19)</f>
        <v>
2年</v>
      </c>
      <c r="M17" s="288"/>
      <c r="N17" s="272"/>
      <c r="O17" s="271" t="str">
        <f>
IF(様式2記入例!Q19="","",様式2記入例!Q19)</f>
        <v>
女</v>
      </c>
      <c r="P17" s="272"/>
      <c r="Q17" s="87"/>
      <c r="R17" s="87"/>
      <c r="S17" s="87"/>
      <c r="T17" s="87"/>
      <c r="U17" s="87"/>
      <c r="V17" s="87"/>
      <c r="W17" s="85"/>
      <c r="X17" s="61"/>
      <c r="Y17" s="61"/>
      <c r="Z17" s="61"/>
      <c r="AA17" s="61"/>
      <c r="AB17" s="61"/>
    </row>
    <row r="18" spans="1:28" ht="18" customHeight="1" x14ac:dyDescent="0.2">
      <c r="A18" s="266"/>
      <c r="B18" s="276">
        <v>
2</v>
      </c>
      <c r="C18" s="4" t="s">
        <v>
0</v>
      </c>
      <c r="D18" s="281" t="str">
        <f>
IF(様式2記入例!D20:L20="","",様式2記入例!D20:L20)</f>
        <v>
しんじゅく</v>
      </c>
      <c r="E18" s="282"/>
      <c r="F18" s="282"/>
      <c r="G18" s="282"/>
      <c r="H18" s="282" t="str">
        <f>
IF(様式2記入例!I20="","",様式2記入例!I20)</f>
        <v>
たろう</v>
      </c>
      <c r="I18" s="282"/>
      <c r="J18" s="282"/>
      <c r="K18" s="284"/>
      <c r="L18" s="278" t="s">
        <v>
4</v>
      </c>
      <c r="M18" s="279"/>
      <c r="N18" s="280"/>
      <c r="O18" s="179" t="s">
        <v>
19</v>
      </c>
      <c r="P18" s="181"/>
      <c r="Q18" s="87"/>
      <c r="R18" s="87"/>
      <c r="S18" s="87"/>
      <c r="T18" s="87"/>
      <c r="U18" s="87"/>
      <c r="V18" s="87"/>
      <c r="W18" s="85"/>
      <c r="X18" s="61"/>
      <c r="Y18" s="61"/>
      <c r="Z18" s="61"/>
      <c r="AA18" s="61"/>
      <c r="AB18" s="61"/>
    </row>
    <row r="19" spans="1:28" ht="36" customHeight="1" x14ac:dyDescent="0.2">
      <c r="A19" s="267"/>
      <c r="B19" s="277"/>
      <c r="C19" s="6" t="s">
        <v>
218</v>
      </c>
      <c r="D19" s="273" t="str">
        <f>
IF(様式2記入例!D21:L21="","",様式2記入例!D21:L21)</f>
        <v>
新宿</v>
      </c>
      <c r="E19" s="274"/>
      <c r="F19" s="274"/>
      <c r="G19" s="274"/>
      <c r="H19" s="274" t="str">
        <f>
IF(様式2記入例!I21="","",様式2記入例!I21)</f>
        <v>
太郎</v>
      </c>
      <c r="I19" s="274"/>
      <c r="J19" s="274"/>
      <c r="K19" s="275"/>
      <c r="L19" s="271" t="str">
        <f>
IF(様式2記入例!N21="","",様式2記入例!N21)</f>
        <v>
2年</v>
      </c>
      <c r="M19" s="288"/>
      <c r="N19" s="272"/>
      <c r="O19" s="271" t="str">
        <f>
IF(様式2記入例!Q21="","",様式2記入例!Q21)</f>
        <v>
男</v>
      </c>
      <c r="P19" s="272"/>
      <c r="Q19" s="87"/>
      <c r="R19" s="87"/>
      <c r="S19" s="87"/>
      <c r="T19" s="87"/>
      <c r="U19" s="87"/>
      <c r="V19" s="87"/>
      <c r="W19" s="85"/>
      <c r="X19" s="61"/>
      <c r="Y19" s="61"/>
      <c r="Z19" s="61"/>
      <c r="AA19" s="61"/>
      <c r="AB19" s="61"/>
    </row>
    <row r="20" spans="1:28" ht="102" customHeight="1" x14ac:dyDescent="0.2">
      <c r="A20" s="265" t="s">
        <v>
344</v>
      </c>
      <c r="B20" s="268" t="s">
        <v>
378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70"/>
      <c r="Q20" s="321" t="s">
        <v>
400</v>
      </c>
      <c r="R20" s="322"/>
      <c r="S20" s="322"/>
      <c r="T20" s="322"/>
      <c r="U20" s="322"/>
      <c r="V20" s="322"/>
      <c r="W20" s="322"/>
      <c r="X20" s="61"/>
      <c r="Y20" s="61"/>
      <c r="Z20" s="61"/>
      <c r="AA20" s="61"/>
      <c r="AB20" s="61"/>
    </row>
    <row r="21" spans="1:28" ht="18.75" customHeight="1" x14ac:dyDescent="0.2">
      <c r="A21" s="266"/>
      <c r="B21" s="323" t="s">
        <v>
345</v>
      </c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5"/>
      <c r="Q21" s="60"/>
      <c r="R21" s="60"/>
      <c r="S21" s="60"/>
      <c r="T21" s="60"/>
      <c r="U21" s="60"/>
      <c r="V21" s="60"/>
      <c r="W21" s="61"/>
      <c r="X21" s="61"/>
      <c r="Y21" s="61"/>
      <c r="Z21" s="61"/>
      <c r="AA21" s="61"/>
      <c r="AB21" s="61"/>
    </row>
    <row r="22" spans="1:28" ht="46.2" customHeight="1" x14ac:dyDescent="0.2">
      <c r="A22" s="267"/>
      <c r="B22" s="285" t="s">
        <v>
379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7"/>
      <c r="Q22" s="319" t="s">
        <v>
138</v>
      </c>
      <c r="R22" s="320"/>
      <c r="S22" s="320"/>
      <c r="T22" s="320"/>
      <c r="U22" s="320"/>
      <c r="V22" s="320"/>
      <c r="W22" s="320"/>
      <c r="X22" s="61"/>
      <c r="Y22" s="61"/>
      <c r="Z22" s="61"/>
      <c r="AA22" s="61"/>
      <c r="AB22" s="61"/>
    </row>
    <row r="23" spans="1:28" ht="129.6" customHeight="1" x14ac:dyDescent="0.2">
      <c r="A23" s="302" t="s">
        <v>
346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4"/>
      <c r="Q23" s="62"/>
      <c r="R23" s="62"/>
      <c r="S23" s="62"/>
      <c r="T23" s="62"/>
      <c r="U23" s="62"/>
      <c r="V23" s="62"/>
      <c r="W23" s="61"/>
      <c r="X23" s="61"/>
      <c r="Y23" s="61"/>
      <c r="Z23" s="61"/>
      <c r="AA23" s="61"/>
      <c r="AB23" s="61"/>
    </row>
    <row r="24" spans="1:28" ht="18.75" customHeight="1" x14ac:dyDescent="0.2">
      <c r="Q24" s="60"/>
      <c r="R24" s="60"/>
      <c r="S24" s="60"/>
      <c r="T24" s="60"/>
      <c r="U24" s="60"/>
      <c r="V24" s="60"/>
      <c r="W24" s="61"/>
      <c r="X24" s="61"/>
      <c r="Y24" s="61"/>
      <c r="Z24" s="61"/>
      <c r="AA24" s="61"/>
      <c r="AB24" s="61"/>
    </row>
    <row r="25" spans="1:28" ht="15" customHeight="1" x14ac:dyDescent="0.2">
      <c r="K25" s="102"/>
      <c r="L25" s="160" t="s">
        <v>
312</v>
      </c>
      <c r="M25" s="161"/>
      <c r="N25" s="161"/>
      <c r="O25" s="161"/>
      <c r="P25" s="162"/>
      <c r="Q25" s="60"/>
      <c r="R25" s="60"/>
      <c r="S25" s="60"/>
      <c r="T25" s="60"/>
      <c r="U25" s="60"/>
      <c r="V25" s="63"/>
      <c r="W25" s="66"/>
      <c r="X25" s="61"/>
      <c r="Y25" s="61"/>
      <c r="Z25" s="61"/>
      <c r="AA25" s="61"/>
      <c r="AB25" s="61"/>
    </row>
    <row r="26" spans="1:28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</row>
    <row r="34" spans="1:28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:28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:28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:28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:28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:28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</row>
    <row r="40" spans="1:28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</row>
    <row r="41" spans="1:28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</row>
    <row r="42" spans="1:28" hidden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</row>
    <row r="43" spans="1:28" hidden="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</row>
    <row r="44" spans="1:28" hidden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</row>
    <row r="45" spans="1:28" hidden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:28" hidden="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  <row r="47" spans="1:28" hidden="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</row>
    <row r="48" spans="1:28" hidden="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</row>
    <row r="49" spans="1:28" hidden="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</row>
    <row r="50" spans="1:28" hidden="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</row>
    <row r="51" spans="1:28" hidden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</row>
    <row r="52" spans="1:28" hidden="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</row>
    <row r="53" spans="1:28" hidden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hidden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hidden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</row>
    <row r="56" spans="1:28" hidden="1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hidden="1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hidden="1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hidden="1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hidden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hidden="1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hidden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hidden="1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hidden="1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hidden="1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hidden="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hidden="1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hidden="1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hidden="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hidden="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hidden="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hidden="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hidden="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hidden="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hidden="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hidden="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hidden="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hidden="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hidden="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hidden="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hidden="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hidden="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hidden="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hidden="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hidden="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hidden="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hidden="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hidden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hidden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hidden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hidden="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hidden="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hidden="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hidden="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hidden="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hidden="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hidden="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hidden="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hidden="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hidden="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hidden="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hidden="1" x14ac:dyDescent="0.2">
      <c r="A102" s="61">
        <f>
F6</f>
        <v>
13</v>
      </c>
      <c r="B102" s="61" t="s">
        <v>
105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hidden="1" x14ac:dyDescent="0.2">
      <c r="A103" s="61">
        <f>
K6</f>
        <v>
0</v>
      </c>
      <c r="B103" s="61" t="s">
        <v>
103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hidden="1" x14ac:dyDescent="0.2">
      <c r="A104" s="61">
        <f>
N6</f>
        <v>
0</v>
      </c>
      <c r="B104" s="61" t="s">
        <v>
104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hidden="1" x14ac:dyDescent="0.2">
      <c r="A105" s="61" t="str">
        <f>
B9</f>
        <v>
研究発表</v>
      </c>
      <c r="B105" s="61" t="s">
        <v>
113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hidden="1" x14ac:dyDescent="0.2">
      <c r="A106" s="61" t="str">
        <f>
E9</f>
        <v>
物理</v>
      </c>
      <c r="B106" s="61" t="s">
        <v>
114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hidden="1" x14ac:dyDescent="0.2">
      <c r="A107" s="61" t="str">
        <f>
B11</f>
        <v>
東京都立●●高等学校</v>
      </c>
      <c r="B107" s="61" t="s">
        <v>
175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hidden="1" x14ac:dyDescent="0.2">
      <c r="A108" s="61" t="str">
        <f>
K11</f>
        <v>
科学部</v>
      </c>
      <c r="B108" s="61" t="s">
        <v>
176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hidden="1" x14ac:dyDescent="0.2">
      <c r="A109" s="61" t="str">
        <f>
B13</f>
        <v>
東京　大好</v>
      </c>
      <c r="B109" s="61" t="s">
        <v>
28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hidden="1" x14ac:dyDescent="0.2">
      <c r="A110" s="61" t="str">
        <f>
J13</f>
        <v>
●●●●●@●●.jp</v>
      </c>
      <c r="B110" s="61" t="s">
        <v>
137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hidden="1" x14ac:dyDescent="0.2">
      <c r="A111" s="61" t="str">
        <f>
B14</f>
        <v>
あすかじだいからつづくたいしんこうぞう</v>
      </c>
      <c r="B111" s="61" t="s">
        <v>
179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hidden="1" x14ac:dyDescent="0.2">
      <c r="A112" s="61" t="str">
        <f>
B15</f>
        <v>
飛鳥時代から続く耐震構造</v>
      </c>
      <c r="B112" s="61" t="s">
        <v>
180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hidden="1" x14ac:dyDescent="0.2">
      <c r="A113" s="61" t="str">
        <f>
D16</f>
        <v>
ぶんきょう</v>
      </c>
      <c r="B113" s="61" t="s">
        <v>
181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hidden="1" x14ac:dyDescent="0.2">
      <c r="A114" s="61" t="str">
        <f>
H16</f>
        <v>
はなこ</v>
      </c>
      <c r="B114" s="61" t="s">
        <v>
182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hidden="1" x14ac:dyDescent="0.2">
      <c r="A115" s="61" t="str">
        <f>
D17</f>
        <v>
文京</v>
      </c>
      <c r="B115" s="61" t="s">
        <v>
183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hidden="1" x14ac:dyDescent="0.2">
      <c r="A116" s="61" t="str">
        <f>
H17</f>
        <v>
花子</v>
      </c>
      <c r="B116" s="61" t="s">
        <v>
184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hidden="1" x14ac:dyDescent="0.2">
      <c r="A117" s="61" t="str">
        <f>
B20</f>
        <v>
・事務局が用意したPCを使用したいです。
・スピーカを持ち込みたいです。</v>
      </c>
      <c r="B117" s="61" t="s">
        <v>
185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hidden="1" x14ac:dyDescent="0.2">
      <c r="A118" s="61" t="str">
        <f>
B22</f>
        <v>
なし</v>
      </c>
      <c r="B118" s="61" t="s">
        <v>
186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hidden="1" x14ac:dyDescent="0.2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hidden="1" x14ac:dyDescent="0.2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</sheetData>
  <sheetProtection selectLockedCells="1"/>
  <mergeCells count="61">
    <mergeCell ref="N6:P6"/>
    <mergeCell ref="G2:I2"/>
    <mergeCell ref="J2:P2"/>
    <mergeCell ref="Q2:W3"/>
    <mergeCell ref="A3:E4"/>
    <mergeCell ref="G3:I3"/>
    <mergeCell ref="J3:P3"/>
    <mergeCell ref="Q6:W6"/>
    <mergeCell ref="A5:E6"/>
    <mergeCell ref="F5:G5"/>
    <mergeCell ref="H5:J5"/>
    <mergeCell ref="K5:M5"/>
    <mergeCell ref="N5:P5"/>
    <mergeCell ref="F6:G6"/>
    <mergeCell ref="H6:J6"/>
    <mergeCell ref="K6:M6"/>
    <mergeCell ref="A8:A9"/>
    <mergeCell ref="B8:D8"/>
    <mergeCell ref="E8:J8"/>
    <mergeCell ref="K8:P8"/>
    <mergeCell ref="B9:D9"/>
    <mergeCell ref="E9:J9"/>
    <mergeCell ref="K9:P9"/>
    <mergeCell ref="B10:J10"/>
    <mergeCell ref="K10:P10"/>
    <mergeCell ref="B11:J11"/>
    <mergeCell ref="K11:P11"/>
    <mergeCell ref="B12:I12"/>
    <mergeCell ref="J12:P12"/>
    <mergeCell ref="A16:A19"/>
    <mergeCell ref="B16:B17"/>
    <mergeCell ref="D16:G16"/>
    <mergeCell ref="H16:K16"/>
    <mergeCell ref="L16:N16"/>
    <mergeCell ref="B13:I13"/>
    <mergeCell ref="J13:P13"/>
    <mergeCell ref="B14:P14"/>
    <mergeCell ref="Q14:W15"/>
    <mergeCell ref="B15:P15"/>
    <mergeCell ref="O16:P16"/>
    <mergeCell ref="D17:G17"/>
    <mergeCell ref="H17:K17"/>
    <mergeCell ref="L17:N17"/>
    <mergeCell ref="O17:P17"/>
    <mergeCell ref="L25:P25"/>
    <mergeCell ref="D19:G19"/>
    <mergeCell ref="H19:K19"/>
    <mergeCell ref="L19:N19"/>
    <mergeCell ref="O19:P19"/>
    <mergeCell ref="B20:P20"/>
    <mergeCell ref="B18:B19"/>
    <mergeCell ref="D18:G18"/>
    <mergeCell ref="H18:K18"/>
    <mergeCell ref="L18:N18"/>
    <mergeCell ref="O18:P18"/>
    <mergeCell ref="Q20:W20"/>
    <mergeCell ref="B21:P21"/>
    <mergeCell ref="B22:P22"/>
    <mergeCell ref="Q22:W22"/>
    <mergeCell ref="A23:P23"/>
    <mergeCell ref="A20:A22"/>
  </mergeCells>
  <phoneticPr fontId="2"/>
  <conditionalFormatting sqref="B22:P22">
    <cfRule type="cellIs" dxfId="17" priority="7" stopIfTrue="1" operator="equal">
      <formula>
0</formula>
    </cfRule>
  </conditionalFormatting>
  <conditionalFormatting sqref="B20:P20">
    <cfRule type="cellIs" dxfId="16" priority="6" stopIfTrue="1" operator="equal">
      <formula>
0</formula>
    </cfRule>
  </conditionalFormatting>
  <conditionalFormatting sqref="B15:P15">
    <cfRule type="cellIs" dxfId="15" priority="5" stopIfTrue="1" operator="equal">
      <formula>
0</formula>
    </cfRule>
  </conditionalFormatting>
  <conditionalFormatting sqref="B14:P14">
    <cfRule type="cellIs" dxfId="14" priority="4" stopIfTrue="1" operator="equal">
      <formula>
0</formula>
    </cfRule>
  </conditionalFormatting>
  <conditionalFormatting sqref="F6:G6">
    <cfRule type="cellIs" dxfId="13" priority="3" operator="between">
      <formula>
""</formula>
      <formula>
""</formula>
    </cfRule>
  </conditionalFormatting>
  <conditionalFormatting sqref="B9:P9 B10:J10 B11:P11 B12:I12 B13:P13">
    <cfRule type="cellIs" dxfId="12" priority="2" operator="between">
      <formula>
""</formula>
      <formula>
""</formula>
    </cfRule>
  </conditionalFormatting>
  <conditionalFormatting sqref="D16:K16 D18:K18 D17:P17 D19:P19">
    <cfRule type="cellIs" dxfId="11" priority="1" operator="between">
      <formula>
""</formula>
      <formula>
""</formula>
    </cfRule>
  </conditionalFormatting>
  <pageMargins left="0.78740157480314965" right="0.78740157480314965" top="0.78740157480314965" bottom="0.59055118110236227" header="0.31496062992125984" footer="0.31496062992125984"/>
  <headerFooter alignWithMargins="0"/>
  <rowBreaks count="1" manualBreakCount="1">
    <brk id="25" max="16383" man="1"/>
  </rowBreaks>
  <colBreaks count="1" manualBreakCount="1">
    <brk id="16" min="1" max="2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"/>
  <sheetViews>
    <sheetView showGridLines="0" zoomScale="70" zoomScaleNormal="70" zoomScaleSheetLayoutView="100" workbookViewId="0">
      <selection activeCell="G6" sqref="G6"/>
    </sheetView>
  </sheetViews>
  <sheetFormatPr defaultColWidth="8.88671875" defaultRowHeight="13.2" x14ac:dyDescent="0.2"/>
  <cols>
    <col min="1" max="1" width="7.33203125" style="53" customWidth="1"/>
    <col min="2" max="13" width="6.6640625" style="53" customWidth="1"/>
    <col min="14" max="14" width="41.33203125" style="53" customWidth="1"/>
    <col min="15" max="15" width="11.88671875" style="53" customWidth="1"/>
    <col min="16" max="16384" width="8.88671875" style="53"/>
  </cols>
  <sheetData>
    <row r="1" spans="1:21" x14ac:dyDescent="0.2">
      <c r="M1" s="101" t="s">
        <v>
314</v>
      </c>
    </row>
    <row r="2" spans="1:21" ht="20.25" customHeight="1" x14ac:dyDescent="0.2">
      <c r="A2" s="32"/>
      <c r="B2" s="32"/>
      <c r="C2" s="14"/>
      <c r="D2" s="14"/>
      <c r="E2" s="14"/>
      <c r="F2" s="14"/>
      <c r="G2" s="14"/>
      <c r="H2" s="84" t="s">
        <v>
220</v>
      </c>
      <c r="I2" s="336" t="s">
        <v>
248</v>
      </c>
      <c r="J2" s="336"/>
      <c r="K2" s="336"/>
      <c r="L2" s="336"/>
      <c r="M2" s="336"/>
      <c r="N2" s="348" t="s">
        <v>
349</v>
      </c>
      <c r="O2" s="348"/>
      <c r="P2" s="348"/>
      <c r="Q2" s="348"/>
      <c r="R2" s="348"/>
      <c r="S2" s="348"/>
      <c r="T2" s="348"/>
      <c r="U2" s="83"/>
    </row>
    <row r="3" spans="1:21" ht="16.5" customHeight="1" x14ac:dyDescent="0.2">
      <c r="A3" s="337" t="s">
        <v>
332</v>
      </c>
      <c r="B3" s="337"/>
      <c r="C3" s="337"/>
      <c r="D3" s="337"/>
      <c r="E3" s="337"/>
      <c r="F3" s="337"/>
      <c r="G3" s="31"/>
      <c r="H3" s="317" t="s">
        <v>
350</v>
      </c>
      <c r="I3" s="317"/>
      <c r="J3" s="317"/>
      <c r="K3" s="317"/>
      <c r="L3" s="317"/>
      <c r="M3" s="317"/>
      <c r="N3" s="348"/>
      <c r="O3" s="348"/>
      <c r="P3" s="348"/>
      <c r="Q3" s="348"/>
      <c r="R3" s="348"/>
      <c r="S3" s="348"/>
      <c r="T3" s="348"/>
      <c r="U3" s="83"/>
    </row>
    <row r="4" spans="1:21" ht="3.75" customHeight="1" x14ac:dyDescent="0.2">
      <c r="A4" s="337"/>
      <c r="B4" s="337"/>
      <c r="C4" s="337"/>
      <c r="D4" s="337"/>
      <c r="E4" s="337"/>
      <c r="F4" s="337"/>
      <c r="G4" s="1"/>
      <c r="H4" s="1"/>
      <c r="I4" s="1"/>
      <c r="J4" s="1"/>
      <c r="K4" s="1"/>
      <c r="L4" s="1"/>
      <c r="M4" s="1"/>
      <c r="N4" s="348"/>
      <c r="O4" s="348"/>
      <c r="P4" s="348"/>
      <c r="Q4" s="348"/>
      <c r="R4" s="348"/>
      <c r="S4" s="348"/>
      <c r="T4" s="348"/>
      <c r="U4" s="83"/>
    </row>
    <row r="5" spans="1:21" ht="18.75" customHeight="1" x14ac:dyDescent="0.2">
      <c r="A5" s="440" t="s">
        <v>
37</v>
      </c>
      <c r="B5" s="440"/>
      <c r="C5" s="440"/>
      <c r="D5" s="440"/>
      <c r="E5" s="440"/>
      <c r="F5" s="440"/>
      <c r="G5" s="114" t="s">
        <v>
260</v>
      </c>
      <c r="H5" s="289" t="s">
        <v>
11</v>
      </c>
      <c r="I5" s="291"/>
      <c r="J5" s="213" t="s">
        <v>
12</v>
      </c>
      <c r="K5" s="213"/>
      <c r="L5" s="418" t="s">
        <v>
35</v>
      </c>
      <c r="M5" s="213"/>
      <c r="N5" s="87"/>
      <c r="O5" s="87"/>
      <c r="P5" s="85"/>
      <c r="Q5" s="85"/>
      <c r="R5" s="85"/>
      <c r="S5" s="85"/>
      <c r="T5" s="85"/>
      <c r="U5" s="83"/>
    </row>
    <row r="6" spans="1:21" ht="42" customHeight="1" x14ac:dyDescent="0.2">
      <c r="A6" s="440"/>
      <c r="B6" s="440"/>
      <c r="C6" s="440"/>
      <c r="D6" s="440"/>
      <c r="E6" s="440"/>
      <c r="F6" s="440"/>
      <c r="G6" s="104">
        <v>
13</v>
      </c>
      <c r="H6" s="292" t="s">
        <v>
373</v>
      </c>
      <c r="I6" s="294"/>
      <c r="J6" s="292"/>
      <c r="K6" s="294"/>
      <c r="L6" s="212"/>
      <c r="M6" s="212"/>
      <c r="N6" s="327" t="s">
        <v>
348</v>
      </c>
      <c r="O6" s="328"/>
      <c r="P6" s="328"/>
      <c r="Q6" s="328"/>
      <c r="R6" s="328"/>
      <c r="S6" s="328"/>
      <c r="T6" s="328"/>
      <c r="U6" s="83"/>
    </row>
    <row r="7" spans="1:21" ht="16.2" x14ac:dyDescent="0.2">
      <c r="A7" s="201"/>
      <c r="B7" s="201"/>
      <c r="C7" s="201"/>
      <c r="D7" s="201"/>
      <c r="E7" s="201"/>
      <c r="G7" s="29"/>
      <c r="H7" s="3"/>
      <c r="I7" s="410" t="s">
        <v>
22</v>
      </c>
      <c r="J7" s="410"/>
      <c r="K7" s="410"/>
      <c r="L7" s="410"/>
      <c r="M7" s="410"/>
      <c r="N7" s="87"/>
      <c r="O7" s="87"/>
      <c r="P7" s="85"/>
      <c r="Q7" s="85"/>
      <c r="R7" s="85"/>
      <c r="S7" s="85"/>
      <c r="T7" s="85"/>
      <c r="U7" s="61"/>
    </row>
    <row r="8" spans="1:21" ht="13.5" customHeight="1" x14ac:dyDescent="0.2">
      <c r="A8" s="356" t="s">
        <v>
33</v>
      </c>
      <c r="B8" s="357"/>
      <c r="C8" s="179" t="s">
        <v>
2</v>
      </c>
      <c r="D8" s="180"/>
      <c r="E8" s="181"/>
      <c r="F8" s="179" t="str">
        <f>
IF(C9="ポスター発表","（ 領域 ）",IF(C9="研究発表","発表部門","発表部門"))</f>
        <v>
発表部門</v>
      </c>
      <c r="G8" s="180"/>
      <c r="H8" s="181"/>
      <c r="I8" s="179" t="s">
        <v>
34</v>
      </c>
      <c r="J8" s="180"/>
      <c r="K8" s="180"/>
      <c r="L8" s="180"/>
      <c r="M8" s="181"/>
      <c r="N8" s="87"/>
      <c r="O8" s="87"/>
      <c r="P8" s="85"/>
      <c r="Q8" s="85"/>
      <c r="R8" s="85"/>
      <c r="S8" s="85"/>
      <c r="T8" s="85"/>
      <c r="U8" s="61"/>
    </row>
    <row r="9" spans="1:21" ht="30" customHeight="1" x14ac:dyDescent="0.2">
      <c r="A9" s="360"/>
      <c r="B9" s="361"/>
      <c r="C9" s="362" t="str">
        <f>
IF(様式2記入例!B17="","",様式2記入例!B17)</f>
        <v>
研究発表</v>
      </c>
      <c r="D9" s="363"/>
      <c r="E9" s="364"/>
      <c r="F9" s="362" t="str">
        <f>
IF(様式2記入例!F17="","",様式2記入例!F17)</f>
        <v>
物理</v>
      </c>
      <c r="G9" s="363"/>
      <c r="H9" s="364"/>
      <c r="I9" s="412" t="str">
        <f>
IF(様式2記入例!L17="","",様式2記入例!L17)</f>
        <v>
無</v>
      </c>
      <c r="J9" s="413"/>
      <c r="K9" s="413"/>
      <c r="L9" s="413"/>
      <c r="M9" s="414"/>
      <c r="N9" s="376"/>
      <c r="O9" s="377"/>
      <c r="P9" s="377"/>
      <c r="Q9" s="377"/>
      <c r="R9" s="377"/>
      <c r="S9" s="377"/>
      <c r="T9" s="377"/>
      <c r="U9" s="61"/>
    </row>
    <row r="10" spans="1:21" ht="17.25" customHeight="1" x14ac:dyDescent="0.2">
      <c r="A10" s="343" t="s">
        <v>
0</v>
      </c>
      <c r="B10" s="344"/>
      <c r="C10" s="411" t="str">
        <f>
IF(様式2記入例!B9="","",様式2記入例!B9)</f>
        <v>
とうきょうとりつ●●こうとうがっこう</v>
      </c>
      <c r="D10" s="366"/>
      <c r="E10" s="366"/>
      <c r="F10" s="366"/>
      <c r="G10" s="366"/>
      <c r="H10" s="393"/>
      <c r="I10" s="179" t="s">
        <v>
14</v>
      </c>
      <c r="J10" s="180"/>
      <c r="K10" s="180"/>
      <c r="L10" s="180"/>
      <c r="M10" s="181"/>
      <c r="N10" s="91"/>
      <c r="O10" s="92"/>
      <c r="P10" s="85"/>
      <c r="Q10" s="85"/>
      <c r="R10" s="85"/>
      <c r="S10" s="85"/>
      <c r="T10" s="85"/>
      <c r="U10" s="61"/>
    </row>
    <row r="11" spans="1:21" ht="30" customHeight="1" x14ac:dyDescent="0.2">
      <c r="A11" s="396" t="s">
        <v>
23</v>
      </c>
      <c r="B11" s="397"/>
      <c r="C11" s="415" t="str">
        <f>
IF(様式2記入例!B10="","",様式2記入例!B10)</f>
        <v>
東京都立●●高等学校</v>
      </c>
      <c r="D11" s="416"/>
      <c r="E11" s="416"/>
      <c r="F11" s="416"/>
      <c r="G11" s="416"/>
      <c r="H11" s="417"/>
      <c r="I11" s="407" t="str">
        <f>
IF(様式2記入例!B14="","",様式2記入例!B14)</f>
        <v>
科学部</v>
      </c>
      <c r="J11" s="408"/>
      <c r="K11" s="408"/>
      <c r="L11" s="408"/>
      <c r="M11" s="409"/>
      <c r="N11" s="91"/>
      <c r="O11" s="92"/>
      <c r="P11" s="85"/>
      <c r="Q11" s="85"/>
      <c r="R11" s="85"/>
      <c r="S11" s="85"/>
      <c r="T11" s="85"/>
      <c r="U11" s="61"/>
    </row>
    <row r="12" spans="1:21" ht="18" customHeight="1" x14ac:dyDescent="0.2">
      <c r="A12" s="343" t="s">
        <v>
0</v>
      </c>
      <c r="B12" s="344"/>
      <c r="C12" s="345" t="str">
        <f>
IF(様式2記入例!K13="","",様式2記入例!K13)</f>
        <v>
とうきょう　だいすき</v>
      </c>
      <c r="D12" s="346"/>
      <c r="E12" s="346"/>
      <c r="F12" s="346"/>
      <c r="G12" s="347"/>
      <c r="H12" s="384" t="s">
        <v>
351</v>
      </c>
      <c r="I12" s="385"/>
      <c r="J12" s="385"/>
      <c r="K12" s="385"/>
      <c r="L12" s="385"/>
      <c r="M12" s="386"/>
      <c r="N12" s="87"/>
      <c r="O12" s="87"/>
      <c r="P12" s="85"/>
      <c r="Q12" s="85"/>
      <c r="R12" s="85"/>
      <c r="S12" s="85"/>
      <c r="T12" s="85"/>
      <c r="U12" s="61"/>
    </row>
    <row r="13" spans="1:21" ht="15" customHeight="1" x14ac:dyDescent="0.2">
      <c r="A13" s="447" t="s">
        <v>
28</v>
      </c>
      <c r="B13" s="448"/>
      <c r="C13" s="451" t="str">
        <f>
IF(様式2記入例!K14="","",様式2記入例!K14)</f>
        <v>
東京　大好</v>
      </c>
      <c r="D13" s="452"/>
      <c r="E13" s="452"/>
      <c r="F13" s="452"/>
      <c r="G13" s="453"/>
      <c r="H13" s="387" t="s">
        <v>
101</v>
      </c>
      <c r="I13" s="388"/>
      <c r="J13" s="389" t="s">
        <v>
380</v>
      </c>
      <c r="K13" s="389"/>
      <c r="L13" s="389"/>
      <c r="M13" s="390"/>
      <c r="N13" s="341" t="s">
        <v>
354</v>
      </c>
      <c r="O13" s="342"/>
      <c r="P13" s="342"/>
      <c r="Q13" s="342"/>
      <c r="R13" s="342"/>
      <c r="S13" s="342"/>
      <c r="T13" s="342"/>
      <c r="U13" s="61"/>
    </row>
    <row r="14" spans="1:21" ht="15" customHeight="1" x14ac:dyDescent="0.2">
      <c r="A14" s="449"/>
      <c r="B14" s="450"/>
      <c r="C14" s="454"/>
      <c r="D14" s="455"/>
      <c r="E14" s="455"/>
      <c r="F14" s="455"/>
      <c r="G14" s="456"/>
      <c r="H14" s="391" t="s">
        <v>
131</v>
      </c>
      <c r="I14" s="392"/>
      <c r="J14" s="380" t="s">
        <v>
381</v>
      </c>
      <c r="K14" s="381"/>
      <c r="L14" s="381"/>
      <c r="M14" s="382"/>
      <c r="N14" s="341"/>
      <c r="O14" s="342"/>
      <c r="P14" s="342"/>
      <c r="Q14" s="342"/>
      <c r="R14" s="342"/>
      <c r="S14" s="342"/>
      <c r="T14" s="342"/>
      <c r="U14" s="61"/>
    </row>
    <row r="15" spans="1:21" ht="18" customHeight="1" x14ac:dyDescent="0.2">
      <c r="A15" s="398" t="s">
        <v>
134</v>
      </c>
      <c r="B15" s="443" t="s">
        <v>
135</v>
      </c>
      <c r="C15" s="444"/>
      <c r="D15" s="444"/>
      <c r="E15" s="444"/>
      <c r="F15" s="444"/>
      <c r="G15" s="444"/>
      <c r="H15" s="445" t="str">
        <f>
IF(C68&gt;=1,"番号の重複があります!","")</f>
        <v/>
      </c>
      <c r="I15" s="445"/>
      <c r="J15" s="445"/>
      <c r="K15" s="445"/>
      <c r="L15" s="445"/>
      <c r="M15" s="446"/>
      <c r="N15" s="341"/>
      <c r="O15" s="342"/>
      <c r="P15" s="342"/>
      <c r="Q15" s="342"/>
      <c r="R15" s="342"/>
      <c r="S15" s="342"/>
      <c r="T15" s="342"/>
      <c r="U15" s="61"/>
    </row>
    <row r="16" spans="1:21" ht="18" customHeight="1" x14ac:dyDescent="0.2">
      <c r="A16" s="399"/>
      <c r="B16" s="52" t="s">
        <v>
132</v>
      </c>
      <c r="C16" s="98" t="s">
        <v>
133</v>
      </c>
      <c r="D16" s="441" t="s">
        <v>
298</v>
      </c>
      <c r="E16" s="441"/>
      <c r="F16" s="441"/>
      <c r="G16" s="441"/>
      <c r="H16" s="52" t="s">
        <v>
132</v>
      </c>
      <c r="I16" s="98" t="s">
        <v>
133</v>
      </c>
      <c r="J16" s="441" t="s">
        <v>
298</v>
      </c>
      <c r="K16" s="441"/>
      <c r="L16" s="441"/>
      <c r="M16" s="442"/>
      <c r="N16" s="378" t="s">
        <v>
353</v>
      </c>
      <c r="O16" s="262"/>
      <c r="P16" s="262"/>
      <c r="Q16" s="262"/>
      <c r="R16" s="262"/>
      <c r="S16" s="262"/>
      <c r="T16" s="262"/>
      <c r="U16" s="61"/>
    </row>
    <row r="17" spans="1:21" ht="26.25" customHeight="1" x14ac:dyDescent="0.2">
      <c r="A17" s="399"/>
      <c r="B17" s="52" t="s">
        <v>
120</v>
      </c>
      <c r="C17" s="59" t="s">
        <v>
288</v>
      </c>
      <c r="D17" s="349" t="str">
        <f t="shared" ref="D17:D24" si="0">
IF(C17="","",VLOOKUP(C17,$D$53:$E$67,2,FALSE))</f>
        <v>
東京都医学総合研究所　　　　　　　　　　</v>
      </c>
      <c r="E17" s="349"/>
      <c r="F17" s="349"/>
      <c r="G17" s="349"/>
      <c r="H17" s="52" t="s">
        <v>
128</v>
      </c>
      <c r="I17" s="59" t="s">
        <v>
295</v>
      </c>
      <c r="J17" s="349" t="str">
        <f t="shared" ref="J17:J23" si="1">
IF(I17="","",VLOOKUP(I17,$D$53:$E$67,2,FALSE))</f>
        <v>
東京国際工科専門職大学</v>
      </c>
      <c r="K17" s="349"/>
      <c r="L17" s="349"/>
      <c r="M17" s="383"/>
      <c r="N17" s="378"/>
      <c r="O17" s="262"/>
      <c r="P17" s="262"/>
      <c r="Q17" s="262"/>
      <c r="R17" s="262"/>
      <c r="S17" s="262"/>
      <c r="T17" s="262"/>
      <c r="U17" s="61"/>
    </row>
    <row r="18" spans="1:21" ht="26.25" customHeight="1" x14ac:dyDescent="0.2">
      <c r="A18" s="399"/>
      <c r="B18" s="52" t="s">
        <v>
121</v>
      </c>
      <c r="C18" s="59" t="s">
        <v>
333</v>
      </c>
      <c r="D18" s="349" t="str">
        <f t="shared" si="0"/>
        <v>
東京都環境科学研究所　　　　　　</v>
      </c>
      <c r="E18" s="349"/>
      <c r="F18" s="349"/>
      <c r="G18" s="349"/>
      <c r="H18" s="52" t="s">
        <v>
130</v>
      </c>
      <c r="I18" s="59" t="s">
        <v>
296</v>
      </c>
      <c r="J18" s="349" t="str">
        <f t="shared" si="1"/>
        <v>
殿町国際戦略拠点 キング スカイフロント　</v>
      </c>
      <c r="K18" s="349"/>
      <c r="L18" s="349"/>
      <c r="M18" s="383"/>
      <c r="N18" s="378"/>
      <c r="O18" s="262"/>
      <c r="P18" s="262"/>
      <c r="Q18" s="262"/>
      <c r="R18" s="262"/>
      <c r="S18" s="262"/>
      <c r="T18" s="262"/>
      <c r="U18" s="61"/>
    </row>
    <row r="19" spans="1:21" ht="26.25" customHeight="1" x14ac:dyDescent="0.2">
      <c r="A19" s="399"/>
      <c r="B19" s="52" t="s">
        <v>
122</v>
      </c>
      <c r="C19" s="59" t="s">
        <v>
289</v>
      </c>
      <c r="D19" s="349" t="str">
        <f t="shared" si="0"/>
        <v>
海上･港湾･航空技術研究所</v>
      </c>
      <c r="E19" s="349"/>
      <c r="F19" s="349"/>
      <c r="G19" s="349"/>
      <c r="H19" s="52" t="s">
        <v>
129</v>
      </c>
      <c r="I19" s="59" t="s">
        <v>
297</v>
      </c>
      <c r="J19" s="349" t="str">
        <f t="shared" si="1"/>
        <v>
国立天文台　三鷹キャンパス</v>
      </c>
      <c r="K19" s="349"/>
      <c r="L19" s="349"/>
      <c r="M19" s="383"/>
      <c r="N19" s="378"/>
      <c r="O19" s="262"/>
      <c r="P19" s="262"/>
      <c r="Q19" s="262"/>
      <c r="R19" s="262"/>
      <c r="S19" s="262"/>
      <c r="T19" s="262"/>
      <c r="U19" s="61"/>
    </row>
    <row r="20" spans="1:21" ht="26.25" customHeight="1" x14ac:dyDescent="0.2">
      <c r="A20" s="399"/>
      <c r="B20" s="52" t="s">
        <v>
123</v>
      </c>
      <c r="C20" s="59" t="s">
        <v>
290</v>
      </c>
      <c r="D20" s="349" t="str">
        <f t="shared" si="0"/>
        <v>
理化学研究所　横浜キャンパス</v>
      </c>
      <c r="E20" s="349"/>
      <c r="F20" s="349"/>
      <c r="G20" s="349"/>
      <c r="H20" s="52" t="s">
        <v>
304</v>
      </c>
      <c r="I20" s="59" t="s">
        <v>
305</v>
      </c>
      <c r="J20" s="349" t="str">
        <f t="shared" si="1"/>
        <v>
日本科学未来館</v>
      </c>
      <c r="K20" s="349"/>
      <c r="L20" s="349"/>
      <c r="M20" s="383"/>
      <c r="N20" s="378"/>
      <c r="O20" s="262"/>
      <c r="P20" s="262"/>
      <c r="Q20" s="262"/>
      <c r="R20" s="262"/>
      <c r="S20" s="262"/>
      <c r="T20" s="262"/>
      <c r="U20" s="61"/>
    </row>
    <row r="21" spans="1:21" ht="26.25" customHeight="1" x14ac:dyDescent="0.2">
      <c r="A21" s="399"/>
      <c r="B21" s="52" t="s">
        <v>
124</v>
      </c>
      <c r="C21" s="59" t="s">
        <v>
291</v>
      </c>
      <c r="D21" s="349" t="str">
        <f t="shared" si="0"/>
        <v>
東京大学　素粒子物理国際研究センター</v>
      </c>
      <c r="E21" s="349"/>
      <c r="F21" s="349"/>
      <c r="G21" s="349"/>
      <c r="H21" s="52" t="s">
        <v>
319</v>
      </c>
      <c r="I21" s="59" t="s">
        <v>
322</v>
      </c>
      <c r="J21" s="404" t="str">
        <f t="shared" si="1"/>
        <v>
国立科学博物館</v>
      </c>
      <c r="K21" s="404"/>
      <c r="L21" s="404"/>
      <c r="M21" s="406"/>
      <c r="N21" s="378"/>
      <c r="O21" s="262"/>
      <c r="P21" s="262"/>
      <c r="Q21" s="262"/>
      <c r="R21" s="262"/>
      <c r="S21" s="262"/>
      <c r="T21" s="262"/>
      <c r="U21" s="61"/>
    </row>
    <row r="22" spans="1:21" ht="26.25" customHeight="1" x14ac:dyDescent="0.2">
      <c r="A22" s="399"/>
      <c r="B22" s="52" t="s">
        <v>
125</v>
      </c>
      <c r="C22" s="59" t="s">
        <v>
292</v>
      </c>
      <c r="D22" s="349" t="str">
        <f t="shared" si="0"/>
        <v>
東京大学　生産技術研究所</v>
      </c>
      <c r="E22" s="349"/>
      <c r="F22" s="349"/>
      <c r="G22" s="457"/>
      <c r="H22" s="52" t="s">
        <v>
320</v>
      </c>
      <c r="I22" s="59" t="s">
        <v>
324</v>
      </c>
      <c r="J22" s="404" t="str">
        <f t="shared" si="1"/>
        <v>
気象庁</v>
      </c>
      <c r="K22" s="404"/>
      <c r="L22" s="404"/>
      <c r="M22" s="406"/>
      <c r="N22" s="378"/>
      <c r="O22" s="262"/>
      <c r="P22" s="262"/>
      <c r="Q22" s="262"/>
      <c r="R22" s="262"/>
      <c r="S22" s="262"/>
      <c r="T22" s="262"/>
      <c r="U22" s="61"/>
    </row>
    <row r="23" spans="1:21" ht="25.95" customHeight="1" x14ac:dyDescent="0.2">
      <c r="A23" s="399"/>
      <c r="B23" s="52" t="s">
        <v>
126</v>
      </c>
      <c r="C23" s="59" t="s">
        <v>
293</v>
      </c>
      <c r="D23" s="404" t="str">
        <f t="shared" si="0"/>
        <v>
工学院大学　新宿キャンパス</v>
      </c>
      <c r="E23" s="404"/>
      <c r="F23" s="404"/>
      <c r="G23" s="405"/>
      <c r="H23" s="106" t="s">
        <v>
321</v>
      </c>
      <c r="I23" s="107" t="s">
        <v>
323</v>
      </c>
      <c r="J23" s="404" t="str">
        <f t="shared" si="1"/>
        <v>
ＴＥＰＩＡ　先端技術館</v>
      </c>
      <c r="K23" s="404"/>
      <c r="L23" s="404"/>
      <c r="M23" s="406"/>
      <c r="N23" s="378"/>
      <c r="O23" s="262"/>
      <c r="P23" s="262"/>
      <c r="Q23" s="262"/>
      <c r="R23" s="262"/>
      <c r="S23" s="262"/>
      <c r="T23" s="262"/>
      <c r="U23" s="61"/>
    </row>
    <row r="24" spans="1:21" ht="25.95" customHeight="1" x14ac:dyDescent="0.2">
      <c r="A24" s="400"/>
      <c r="B24" s="117" t="s">
        <v>
127</v>
      </c>
      <c r="C24" s="59" t="s">
        <v>
294</v>
      </c>
      <c r="D24" s="394" t="str">
        <f t="shared" si="0"/>
        <v>
早稲田大学　理工学術院</v>
      </c>
      <c r="E24" s="394"/>
      <c r="F24" s="394"/>
      <c r="G24" s="395"/>
      <c r="H24" s="401"/>
      <c r="I24" s="402"/>
      <c r="J24" s="402"/>
      <c r="K24" s="402"/>
      <c r="L24" s="402"/>
      <c r="M24" s="403"/>
      <c r="N24" s="132"/>
      <c r="O24" s="129"/>
      <c r="P24" s="129"/>
      <c r="Q24" s="129"/>
      <c r="R24" s="129"/>
      <c r="S24" s="129"/>
      <c r="T24" s="129"/>
      <c r="U24" s="61"/>
    </row>
    <row r="25" spans="1:21" ht="15.6" customHeight="1" x14ac:dyDescent="0.2">
      <c r="A25" s="356" t="s">
        <v>
254</v>
      </c>
      <c r="B25" s="357"/>
      <c r="C25" s="501">
        <v>
1</v>
      </c>
      <c r="D25" s="4" t="s">
        <v>
0</v>
      </c>
      <c r="E25" s="495" t="str">
        <f>
IF(様式2記入例!D18="","",様式2記入例!D18)</f>
        <v>
ぶんきょう</v>
      </c>
      <c r="F25" s="496"/>
      <c r="G25" s="496" t="str">
        <f>
IF(様式2記入例!I18="","",様式2記入例!I18)</f>
        <v>
はなこ</v>
      </c>
      <c r="H25" s="497"/>
      <c r="I25" s="124" t="s">
        <v>
36</v>
      </c>
      <c r="J25" s="30" t="s">
        <v>
245</v>
      </c>
      <c r="K25" s="502" t="s">
        <v>
89</v>
      </c>
      <c r="L25" s="507"/>
      <c r="M25" s="512" t="str">
        <f>
IF(E26="","","有")</f>
        <v>
有</v>
      </c>
      <c r="N25" s="379" t="s">
        <v>
401</v>
      </c>
      <c r="O25" s="379"/>
      <c r="P25" s="379"/>
      <c r="Q25" s="379"/>
      <c r="R25" s="379"/>
      <c r="S25" s="379"/>
      <c r="T25" s="379"/>
      <c r="U25" s="61"/>
    </row>
    <row r="26" spans="1:21" ht="21.6" customHeight="1" x14ac:dyDescent="0.2">
      <c r="A26" s="358"/>
      <c r="B26" s="359"/>
      <c r="C26" s="494"/>
      <c r="D26" s="11" t="s">
        <v>
116</v>
      </c>
      <c r="E26" s="500" t="str">
        <f>
IF(様式2記入例!D19="","",様式2記入例!D19)</f>
        <v>
文京</v>
      </c>
      <c r="F26" s="288"/>
      <c r="G26" s="288" t="str">
        <f>
IF(様式2記入例!I19="","",様式2記入例!I19)</f>
        <v>
花子</v>
      </c>
      <c r="H26" s="272"/>
      <c r="I26" s="81" t="str">
        <f>
IF(様式2記入例!N19="","",様式2記入例!N19)</f>
        <v>
2年</v>
      </c>
      <c r="J26" s="82" t="str">
        <f>
IF(様式2記入例!Q19="","",様式2記入例!Q19)</f>
        <v>
女</v>
      </c>
      <c r="K26" s="508"/>
      <c r="L26" s="509"/>
      <c r="M26" s="513"/>
      <c r="N26" s="379"/>
      <c r="O26" s="379"/>
      <c r="P26" s="379"/>
      <c r="Q26" s="379"/>
      <c r="R26" s="379"/>
      <c r="S26" s="379"/>
      <c r="T26" s="379"/>
      <c r="U26" s="61"/>
    </row>
    <row r="27" spans="1:21" ht="15.6" customHeight="1" x14ac:dyDescent="0.2">
      <c r="A27" s="358"/>
      <c r="B27" s="359"/>
      <c r="C27" s="501">
        <v>
2</v>
      </c>
      <c r="D27" s="4" t="s">
        <v>
0</v>
      </c>
      <c r="E27" s="495" t="str">
        <f>
IF(様式2記入例!D20="","",様式2記入例!D20)</f>
        <v>
しんじゅく</v>
      </c>
      <c r="F27" s="496"/>
      <c r="G27" s="496" t="str">
        <f>
IF(様式2記入例!I20="","",様式2記入例!I20)</f>
        <v>
たろう</v>
      </c>
      <c r="H27" s="497"/>
      <c r="I27" s="124" t="s">
        <v>
36</v>
      </c>
      <c r="J27" s="30" t="s">
        <v>
245</v>
      </c>
      <c r="K27" s="508"/>
      <c r="L27" s="509"/>
      <c r="M27" s="512" t="str">
        <f>
IF(E28="","","有")</f>
        <v>
有</v>
      </c>
      <c r="N27" s="379"/>
      <c r="O27" s="379"/>
      <c r="P27" s="379"/>
      <c r="Q27" s="379"/>
      <c r="R27" s="379"/>
      <c r="S27" s="379"/>
      <c r="T27" s="379"/>
      <c r="U27" s="61"/>
    </row>
    <row r="28" spans="1:21" ht="21.6" customHeight="1" x14ac:dyDescent="0.2">
      <c r="A28" s="360"/>
      <c r="B28" s="361"/>
      <c r="C28" s="494"/>
      <c r="D28" s="11" t="s">
        <v>
116</v>
      </c>
      <c r="E28" s="500" t="str">
        <f>
IF(様式2記入例!D21="","",様式2記入例!D21)</f>
        <v>
新宿</v>
      </c>
      <c r="F28" s="288"/>
      <c r="G28" s="288" t="str">
        <f>
IF(様式2記入例!I21="","",様式2記入例!I21)</f>
        <v>
太郎</v>
      </c>
      <c r="H28" s="272"/>
      <c r="I28" s="81" t="str">
        <f>
IF(様式2記入例!N21="","",様式2記入例!N21)</f>
        <v>
2年</v>
      </c>
      <c r="J28" s="82" t="str">
        <f>
IF(様式2記入例!Q21="","",様式2記入例!Q21)</f>
        <v>
男</v>
      </c>
      <c r="K28" s="508"/>
      <c r="L28" s="509"/>
      <c r="M28" s="513"/>
      <c r="N28" s="379"/>
      <c r="O28" s="379"/>
      <c r="P28" s="379"/>
      <c r="Q28" s="379"/>
      <c r="R28" s="379"/>
      <c r="S28" s="379"/>
      <c r="T28" s="379"/>
      <c r="U28" s="61"/>
    </row>
    <row r="29" spans="1:21" ht="15.6" customHeight="1" x14ac:dyDescent="0.2">
      <c r="A29" s="356" t="s">
        <v>
334</v>
      </c>
      <c r="B29" s="357"/>
      <c r="C29" s="506">
        <v>
3</v>
      </c>
      <c r="D29" s="4" t="s">
        <v>
0</v>
      </c>
      <c r="E29" s="495" t="str">
        <f>
IF(様式2!D22="","",様式2!D22)</f>
        <v/>
      </c>
      <c r="F29" s="496"/>
      <c r="G29" s="496" t="str">
        <f>
IF(様式2!I22="","",様式2!I22)</f>
        <v/>
      </c>
      <c r="H29" s="497"/>
      <c r="I29" s="124" t="s">
        <v>
36</v>
      </c>
      <c r="J29" s="30" t="s">
        <v>
245</v>
      </c>
      <c r="K29" s="508"/>
      <c r="L29" s="509"/>
      <c r="M29" s="121"/>
      <c r="N29" s="379"/>
      <c r="O29" s="379"/>
      <c r="P29" s="379"/>
      <c r="Q29" s="379"/>
      <c r="R29" s="379"/>
      <c r="S29" s="379"/>
      <c r="T29" s="379"/>
      <c r="U29" s="61"/>
    </row>
    <row r="30" spans="1:21" ht="21.6" customHeight="1" x14ac:dyDescent="0.2">
      <c r="A30" s="358"/>
      <c r="B30" s="359"/>
      <c r="C30" s="494"/>
      <c r="D30" s="11" t="s">
        <v>
116</v>
      </c>
      <c r="E30" s="500" t="str">
        <f>
IF(様式2!D23="","",様式2!D23)</f>
        <v/>
      </c>
      <c r="F30" s="288"/>
      <c r="G30" s="288" t="str">
        <f>
IF(様式2!I23="","",様式2!I23)</f>
        <v/>
      </c>
      <c r="H30" s="272"/>
      <c r="I30" s="81" t="str">
        <f>
IF(様式2!N23="","",様式2!N23)</f>
        <v/>
      </c>
      <c r="J30" s="82" t="str">
        <f>
IF(様式2!Q23="","",様式2!Q23)</f>
        <v/>
      </c>
      <c r="K30" s="510"/>
      <c r="L30" s="511"/>
      <c r="M30" s="122"/>
      <c r="N30" s="379"/>
      <c r="O30" s="379"/>
      <c r="P30" s="379"/>
      <c r="Q30" s="379"/>
      <c r="R30" s="379"/>
      <c r="S30" s="379"/>
      <c r="T30" s="379"/>
      <c r="U30" s="61"/>
    </row>
    <row r="31" spans="1:21" ht="15.6" customHeight="1" x14ac:dyDescent="0.2">
      <c r="A31" s="358"/>
      <c r="B31" s="359"/>
      <c r="C31" s="461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379" t="s">
        <v>
355</v>
      </c>
      <c r="O31" s="379"/>
      <c r="P31" s="379"/>
      <c r="Q31" s="379"/>
      <c r="R31" s="379"/>
      <c r="S31" s="379"/>
      <c r="T31" s="379"/>
      <c r="U31" s="61"/>
    </row>
    <row r="32" spans="1:21" ht="21.6" customHeight="1" x14ac:dyDescent="0.2">
      <c r="A32" s="360"/>
      <c r="B32" s="361"/>
      <c r="C32" s="464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379"/>
      <c r="O32" s="379"/>
      <c r="P32" s="379"/>
      <c r="Q32" s="379"/>
      <c r="R32" s="379"/>
      <c r="S32" s="379"/>
      <c r="T32" s="379"/>
      <c r="U32" s="61"/>
    </row>
    <row r="33" spans="1:21" ht="15.6" customHeight="1" x14ac:dyDescent="0.2">
      <c r="A33" s="419" t="s">
        <v>
308</v>
      </c>
      <c r="B33" s="419"/>
      <c r="C33" s="493">
        <v>
4</v>
      </c>
      <c r="D33" s="4" t="s">
        <v>
0</v>
      </c>
      <c r="E33" s="495" t="str">
        <f>
IF(様式2!D26="","",様式2!D26)</f>
        <v/>
      </c>
      <c r="F33" s="496"/>
      <c r="G33" s="496" t="str">
        <f>
IF(様式2!I26="","",様式2!I26)</f>
        <v/>
      </c>
      <c r="H33" s="497"/>
      <c r="I33" s="124" t="s">
        <v>
30</v>
      </c>
      <c r="J33" s="124" t="s">
        <v>
245</v>
      </c>
      <c r="K33" s="502" t="s">
        <v>
89</v>
      </c>
      <c r="L33" s="503"/>
      <c r="M33" s="498"/>
      <c r="N33" s="492"/>
      <c r="O33" s="379"/>
      <c r="P33" s="379"/>
      <c r="Q33" s="379"/>
      <c r="R33" s="379"/>
      <c r="S33" s="379"/>
      <c r="T33" s="379"/>
      <c r="U33" s="61"/>
    </row>
    <row r="34" spans="1:21" ht="21.6" customHeight="1" x14ac:dyDescent="0.2">
      <c r="A34" s="419"/>
      <c r="B34" s="419"/>
      <c r="C34" s="494"/>
      <c r="D34" s="11" t="s">
        <v>
116</v>
      </c>
      <c r="E34" s="500" t="str">
        <f>
IF(様式2!D27="","",様式2!D27)</f>
        <v/>
      </c>
      <c r="F34" s="288"/>
      <c r="G34" s="288" t="str">
        <f>
IF(様式2!I27="","",様式2!I27)</f>
        <v/>
      </c>
      <c r="H34" s="272"/>
      <c r="I34" s="81" t="str">
        <f>
IF(様式2!N27="","",様式2!N27)</f>
        <v/>
      </c>
      <c r="J34" s="81" t="str">
        <f>
IF(様式2!Q27="","",様式2!Q27)</f>
        <v/>
      </c>
      <c r="K34" s="504"/>
      <c r="L34" s="505"/>
      <c r="M34" s="499"/>
      <c r="N34" s="492"/>
      <c r="O34" s="379"/>
      <c r="P34" s="379"/>
      <c r="Q34" s="379"/>
      <c r="R34" s="379"/>
      <c r="S34" s="379"/>
      <c r="T34" s="379"/>
      <c r="U34" s="61"/>
    </row>
    <row r="35" spans="1:21" ht="15.6" customHeight="1" x14ac:dyDescent="0.2">
      <c r="A35" s="419"/>
      <c r="B35" s="419"/>
      <c r="C35" s="461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92"/>
      <c r="O35" s="379"/>
      <c r="P35" s="379"/>
      <c r="Q35" s="379"/>
      <c r="R35" s="379"/>
      <c r="S35" s="379"/>
      <c r="T35" s="379"/>
      <c r="U35" s="61"/>
    </row>
    <row r="36" spans="1:21" ht="21.6" customHeight="1" x14ac:dyDescent="0.2">
      <c r="A36" s="419"/>
      <c r="B36" s="419"/>
      <c r="C36" s="464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92"/>
      <c r="O36" s="379"/>
      <c r="P36" s="379"/>
      <c r="Q36" s="379"/>
      <c r="R36" s="379"/>
      <c r="S36" s="379"/>
      <c r="T36" s="379"/>
      <c r="U36" s="61"/>
    </row>
    <row r="37" spans="1:21" ht="18" customHeight="1" x14ac:dyDescent="0.2">
      <c r="A37" s="356" t="s">
        <v>
1</v>
      </c>
      <c r="B37" s="357"/>
      <c r="C37" s="179" t="s">
        <v>
27</v>
      </c>
      <c r="D37" s="180"/>
      <c r="E37" s="179" t="s">
        <v>
26</v>
      </c>
      <c r="F37" s="180"/>
      <c r="G37" s="179" t="s">
        <v>
258</v>
      </c>
      <c r="H37" s="181"/>
      <c r="I37" s="179" t="s">
        <v>
25</v>
      </c>
      <c r="J37" s="181"/>
      <c r="K37" s="73" t="s">
        <v>
221</v>
      </c>
      <c r="L37" s="75" t="s">
        <v>
222</v>
      </c>
      <c r="M37" s="74" t="s">
        <v>
223</v>
      </c>
      <c r="N37" s="99"/>
      <c r="O37" s="100"/>
      <c r="P37" s="100"/>
      <c r="Q37" s="100"/>
      <c r="R37" s="100"/>
      <c r="S37" s="100"/>
      <c r="T37" s="100"/>
      <c r="U37" s="61"/>
    </row>
    <row r="38" spans="1:21" ht="28.2" customHeight="1" x14ac:dyDescent="0.2">
      <c r="A38" s="360"/>
      <c r="B38" s="361"/>
      <c r="C38" s="352">
        <f>
IF(J26="","",COUNTIF(J25:J32,"男"))</f>
        <v>
1</v>
      </c>
      <c r="D38" s="353"/>
      <c r="E38" s="369">
        <f>
IF(J26="","",COUNTIF(J25:J32,"女"))</f>
        <v>
1</v>
      </c>
      <c r="F38" s="370"/>
      <c r="G38" s="367" t="str">
        <f>
IF(M33="","",COUNTIF(M33:M36,"有"))</f>
        <v/>
      </c>
      <c r="H38" s="371"/>
      <c r="I38" s="367">
        <f>
IF(SUM(C38:H38)=0,"",SUM(C38:H38))</f>
        <v>
2</v>
      </c>
      <c r="J38" s="368"/>
      <c r="K38" s="77">
        <f>
COUNTIF(M25:M28,"有")*1000</f>
        <v>
2000</v>
      </c>
      <c r="L38" s="78">
        <f>
COUNTIF(M33:M34,"有")*1000</f>
        <v>
0</v>
      </c>
      <c r="M38" s="76">
        <f>
K38+L38</f>
        <v>
2000</v>
      </c>
      <c r="N38" s="372" t="s">
        <v>
257</v>
      </c>
      <c r="O38" s="373"/>
      <c r="P38" s="373"/>
      <c r="Q38" s="373"/>
      <c r="R38" s="373"/>
      <c r="S38" s="373"/>
      <c r="T38" s="373"/>
      <c r="U38" s="61"/>
    </row>
    <row r="39" spans="1:21" ht="63.6" customHeight="1" x14ac:dyDescent="0.2">
      <c r="A39" s="467" t="s">
        <v>
352</v>
      </c>
      <c r="B39" s="468"/>
      <c r="C39" s="268"/>
      <c r="D39" s="350"/>
      <c r="E39" s="350"/>
      <c r="F39" s="350"/>
      <c r="G39" s="350"/>
      <c r="H39" s="350"/>
      <c r="I39" s="350"/>
      <c r="J39" s="350"/>
      <c r="K39" s="350"/>
      <c r="L39" s="350"/>
      <c r="M39" s="351"/>
      <c r="N39" s="374" t="s">
        <v>
318</v>
      </c>
      <c r="O39" s="375"/>
      <c r="P39" s="375"/>
      <c r="Q39" s="375"/>
      <c r="R39" s="375"/>
      <c r="S39" s="375"/>
      <c r="T39" s="375"/>
      <c r="U39" s="61"/>
    </row>
    <row r="40" spans="1:21" ht="13.5" customHeight="1" x14ac:dyDescent="0.2">
      <c r="N40" s="85"/>
      <c r="O40" s="85"/>
      <c r="P40" s="85"/>
      <c r="Q40" s="85"/>
      <c r="R40" s="85"/>
      <c r="S40" s="85"/>
      <c r="T40" s="85"/>
      <c r="U40" s="61"/>
    </row>
    <row r="41" spans="1:21" ht="15" customHeight="1" x14ac:dyDescent="0.2">
      <c r="J41" s="105"/>
      <c r="K41" s="437" t="s">
        <v>
313</v>
      </c>
      <c r="L41" s="438"/>
      <c r="M41" s="439"/>
      <c r="N41" s="94"/>
      <c r="O41" s="88"/>
      <c r="P41" s="85"/>
      <c r="Q41" s="85"/>
      <c r="R41" s="85"/>
      <c r="S41" s="85"/>
      <c r="T41" s="85"/>
      <c r="U41" s="61"/>
    </row>
    <row r="42" spans="1:2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 x14ac:dyDescent="0.2">
      <c r="A53" s="61"/>
      <c r="B53" s="61"/>
      <c r="C53" s="61" t="b">
        <f>
COUNTIF($C$17:$I$23,D53)&gt;1</f>
        <v>
0</v>
      </c>
      <c r="D53" s="61" t="s">
        <v>
236</v>
      </c>
      <c r="E53" s="61" t="s">
        <v>
385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 x14ac:dyDescent="0.2">
      <c r="A54" s="61"/>
      <c r="B54" s="61"/>
      <c r="C54" s="61" t="b">
        <f t="shared" ref="C54:C67" si="2">
COUNTIF($C$17:$I$23,D54)&gt;1</f>
        <v>
0</v>
      </c>
      <c r="D54" s="61" t="s">
        <v>
237</v>
      </c>
      <c r="E54" s="61" t="s">
        <v>
386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 x14ac:dyDescent="0.2">
      <c r="A55" s="61"/>
      <c r="B55" s="61"/>
      <c r="C55" s="61" t="b">
        <f t="shared" si="2"/>
        <v>
0</v>
      </c>
      <c r="D55" s="61" t="s">
        <v>
238</v>
      </c>
      <c r="E55" s="61" t="s">
        <v>
387</v>
      </c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 x14ac:dyDescent="0.2">
      <c r="A56" s="61"/>
      <c r="B56" s="61"/>
      <c r="C56" s="61" t="b">
        <f t="shared" si="2"/>
        <v>
0</v>
      </c>
      <c r="D56" s="61" t="s">
        <v>
239</v>
      </c>
      <c r="E56" s="61" t="s">
        <v>
388</v>
      </c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 x14ac:dyDescent="0.2">
      <c r="A57" s="61"/>
      <c r="B57" s="61"/>
      <c r="C57" s="61" t="b">
        <f t="shared" si="2"/>
        <v>
0</v>
      </c>
      <c r="D57" s="61" t="s">
        <v>
240</v>
      </c>
      <c r="E57" s="61" t="s">
        <v>
389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 x14ac:dyDescent="0.2">
      <c r="A58" s="61"/>
      <c r="B58" s="61"/>
      <c r="C58" s="61" t="b">
        <f t="shared" si="2"/>
        <v>
0</v>
      </c>
      <c r="D58" s="61" t="s">
        <v>
241</v>
      </c>
      <c r="E58" s="61" t="s">
        <v>
390</v>
      </c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 x14ac:dyDescent="0.2">
      <c r="A59" s="61"/>
      <c r="B59" s="61"/>
      <c r="C59" s="61" t="b">
        <f t="shared" si="2"/>
        <v>
0</v>
      </c>
      <c r="D59" s="61" t="s">
        <v>
242</v>
      </c>
      <c r="E59" s="61" t="s">
        <v>
391</v>
      </c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 x14ac:dyDescent="0.2">
      <c r="A60" s="61"/>
      <c r="B60" s="61"/>
      <c r="C60" s="61" t="b">
        <f t="shared" si="2"/>
        <v>
0</v>
      </c>
      <c r="D60" s="61" t="s">
        <v>
243</v>
      </c>
      <c r="E60" s="61" t="s">
        <v>
392</v>
      </c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 x14ac:dyDescent="0.2">
      <c r="A61" s="61"/>
      <c r="B61" s="61"/>
      <c r="C61" s="61" t="b">
        <f t="shared" si="2"/>
        <v>
0</v>
      </c>
      <c r="D61" s="61" t="s">
        <v>
244</v>
      </c>
      <c r="E61" s="61" t="s">
        <v>
393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 x14ac:dyDescent="0.2">
      <c r="A62" s="61"/>
      <c r="B62" s="61"/>
      <c r="C62" s="61" t="b">
        <f t="shared" si="2"/>
        <v>
0</v>
      </c>
      <c r="D62" s="61" t="s">
        <v>
246</v>
      </c>
      <c r="E62" s="61" t="s">
        <v>
399</v>
      </c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x14ac:dyDescent="0.2">
      <c r="A63" s="61"/>
      <c r="B63" s="61"/>
      <c r="C63" s="61" t="b">
        <f t="shared" si="2"/>
        <v>
0</v>
      </c>
      <c r="D63" s="61" t="s">
        <v>
247</v>
      </c>
      <c r="E63" s="61" t="s">
        <v>
394</v>
      </c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">
      <c r="A64" s="61"/>
      <c r="B64" s="61"/>
      <c r="C64" s="61" t="b">
        <f t="shared" si="2"/>
        <v>
0</v>
      </c>
      <c r="D64" s="61" t="s">
        <v>
306</v>
      </c>
      <c r="E64" s="61" t="s">
        <v>
395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 x14ac:dyDescent="0.2">
      <c r="A65" s="61"/>
      <c r="B65" s="61"/>
      <c r="C65" s="61" t="b">
        <f t="shared" si="2"/>
        <v>
0</v>
      </c>
      <c r="D65" s="61" t="s">
        <v>
315</v>
      </c>
      <c r="E65" s="61" t="s">
        <v>
396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 x14ac:dyDescent="0.2">
      <c r="A66" s="61"/>
      <c r="B66" s="61"/>
      <c r="C66" s="61" t="b">
        <f t="shared" si="2"/>
        <v>
0</v>
      </c>
      <c r="D66" s="61" t="s">
        <v>
316</v>
      </c>
      <c r="E66" s="61" t="s">
        <v>
397</v>
      </c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 x14ac:dyDescent="0.2">
      <c r="A67" s="61"/>
      <c r="B67" s="61"/>
      <c r="C67" s="61" t="b">
        <f t="shared" si="2"/>
        <v>
0</v>
      </c>
      <c r="D67" s="61" t="s">
        <v>
317</v>
      </c>
      <c r="E67" s="61" t="s">
        <v>
398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x14ac:dyDescent="0.2">
      <c r="A68" s="61"/>
      <c r="B68" s="61"/>
      <c r="C68" s="61">
        <f>
COUNTIF(C53:C67,TRUE)</f>
        <v>
0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 x14ac:dyDescent="0.2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 x14ac:dyDescent="0.2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 x14ac:dyDescent="0.2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 x14ac:dyDescent="0.2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 x14ac:dyDescent="0.2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 x14ac:dyDescent="0.2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 x14ac:dyDescent="0.2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 x14ac:dyDescent="0.2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 x14ac:dyDescent="0.2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 x14ac:dyDescent="0.2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 x14ac:dyDescent="0.2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 x14ac:dyDescent="0.2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 x14ac:dyDescent="0.2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 x14ac:dyDescent="0.2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 x14ac:dyDescent="0.2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 x14ac:dyDescent="0.2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 x14ac:dyDescent="0.2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 x14ac:dyDescent="0.2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 x14ac:dyDescent="0.2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 x14ac:dyDescent="0.2">
      <c r="A103" s="61" t="str">
        <f>
H6</f>
        <v>
東京都</v>
      </c>
      <c r="B103" s="61" t="s">
        <v>
105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 x14ac:dyDescent="0.2">
      <c r="A104" s="61">
        <f>
J6</f>
        <v>
0</v>
      </c>
      <c r="B104" s="61" t="s">
        <v>
103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 x14ac:dyDescent="0.2">
      <c r="A105" s="61">
        <f>
L6</f>
        <v>
0</v>
      </c>
      <c r="B105" s="61" t="s">
        <v>
104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 x14ac:dyDescent="0.2">
      <c r="A106" s="61" t="str">
        <f>
C9</f>
        <v>
研究発表</v>
      </c>
      <c r="B106" s="61" t="s">
        <v>
113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 x14ac:dyDescent="0.2">
      <c r="A107" s="61" t="str">
        <f>
F9</f>
        <v>
物理</v>
      </c>
      <c r="B107" s="61" t="s">
        <v>
114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 x14ac:dyDescent="0.2">
      <c r="A108" s="61" t="str">
        <f>
I9</f>
        <v>
無</v>
      </c>
      <c r="B108" s="61" t="s">
        <v>
115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 x14ac:dyDescent="0.2">
      <c r="A109" s="61" t="str">
        <f>
C11</f>
        <v>
東京都立●●高等学校</v>
      </c>
      <c r="B109" s="61" t="s">
        <v>
175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 x14ac:dyDescent="0.2">
      <c r="A110" s="61" t="str">
        <f>
I11</f>
        <v>
科学部</v>
      </c>
      <c r="B110" s="61" t="s">
        <v>
176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 x14ac:dyDescent="0.2">
      <c r="A111" s="61" t="str">
        <f>
C13</f>
        <v>
東京　大好</v>
      </c>
      <c r="B111" s="61" t="s">
        <v>
28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 x14ac:dyDescent="0.2">
      <c r="A112" s="61" t="str">
        <f>
J13</f>
        <v>
000-0000-0000</v>
      </c>
      <c r="B112" s="61" t="s">
        <v>
187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 x14ac:dyDescent="0.2">
      <c r="A113" s="61" t="str">
        <f>
J14</f>
        <v>
●●●●●@●●.jp</v>
      </c>
      <c r="B113" s="61" t="s">
        <v>
188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 x14ac:dyDescent="0.2">
      <c r="A114" s="61" t="str">
        <f t="shared" ref="A114:A120" si="3">
C17</f>
        <v>
A</v>
      </c>
      <c r="B114" s="61" t="s">
        <v>
189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 x14ac:dyDescent="0.2">
      <c r="A115" s="61" t="str">
        <f t="shared" si="3"/>
        <v>
B</v>
      </c>
      <c r="B115" s="61" t="s">
        <v>
190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 x14ac:dyDescent="0.2">
      <c r="A116" s="61" t="str">
        <f t="shared" si="3"/>
        <v>
C</v>
      </c>
      <c r="B116" s="61" t="s">
        <v>
191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 x14ac:dyDescent="0.2">
      <c r="A117" s="61" t="str">
        <f t="shared" si="3"/>
        <v>
D</v>
      </c>
      <c r="B117" s="61" t="s">
        <v>
192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 x14ac:dyDescent="0.2">
      <c r="A118" s="61" t="str">
        <f t="shared" si="3"/>
        <v>
E</v>
      </c>
      <c r="B118" s="61" t="s">
        <v>
193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 x14ac:dyDescent="0.2">
      <c r="A119" s="61" t="str">
        <f t="shared" si="3"/>
        <v>
F</v>
      </c>
      <c r="B119" s="61" t="s">
        <v>
194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 x14ac:dyDescent="0.2">
      <c r="A120" s="61" t="str">
        <f t="shared" si="3"/>
        <v>
G</v>
      </c>
      <c r="B120" s="61" t="s">
        <v>
195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 x14ac:dyDescent="0.2">
      <c r="A121" s="61" t="str">
        <f>
I17</f>
        <v>
I</v>
      </c>
      <c r="B121" s="61" t="s">
        <v>
196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 x14ac:dyDescent="0.2">
      <c r="A122" s="61" t="str">
        <f t="shared" ref="A122:A127" si="4">
I18</f>
        <v>
J</v>
      </c>
      <c r="B122" s="61" t="s">
        <v>
197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 x14ac:dyDescent="0.2">
      <c r="A123" s="61" t="str">
        <f t="shared" si="4"/>
        <v>
K</v>
      </c>
      <c r="B123" s="61" t="s">
        <v>
198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 x14ac:dyDescent="0.2">
      <c r="A124" s="61" t="str">
        <f t="shared" si="4"/>
        <v>
L</v>
      </c>
      <c r="B124" s="61" t="s">
        <v>
199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 x14ac:dyDescent="0.2">
      <c r="A125" s="61" t="str">
        <f t="shared" si="4"/>
        <v>
M</v>
      </c>
      <c r="B125" s="61" t="s">
        <v>
200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 x14ac:dyDescent="0.2">
      <c r="A126" s="61" t="str">
        <f t="shared" si="4"/>
        <v>
N</v>
      </c>
      <c r="B126" s="61" t="s">
        <v>
201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 x14ac:dyDescent="0.2">
      <c r="A127" s="61" t="str">
        <f t="shared" si="4"/>
        <v>
O</v>
      </c>
      <c r="B127" s="61" t="s">
        <v>
202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 x14ac:dyDescent="0.2">
      <c r="A128" s="61" t="str">
        <f>
E25</f>
        <v>
ぶんきょう</v>
      </c>
      <c r="B128" s="61" t="s">
        <v>
163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 x14ac:dyDescent="0.2">
      <c r="A129" s="61" t="str">
        <f>
G25</f>
        <v>
はなこ</v>
      </c>
      <c r="B129" s="61" t="s">
        <v>
163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">
      <c r="A130" s="61" t="str">
        <f>
E26</f>
        <v>
文京</v>
      </c>
      <c r="B130" s="61" t="s">
        <v>
164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 x14ac:dyDescent="0.2">
      <c r="A131" s="61" t="str">
        <f>
G26</f>
        <v>
花子</v>
      </c>
      <c r="B131" s="61" t="s">
        <v>
165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 x14ac:dyDescent="0.2">
      <c r="A132" s="61" t="str">
        <f>
I26</f>
        <v>
2年</v>
      </c>
      <c r="B132" s="61" t="s">
        <v>
166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 x14ac:dyDescent="0.2">
      <c r="A133" s="61">
        <f>
K26</f>
        <v>
0</v>
      </c>
      <c r="B133" s="61" t="s">
        <v>
167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 x14ac:dyDescent="0.2">
      <c r="A134" s="61" t="str">
        <f>
M25</f>
        <v>
有</v>
      </c>
      <c r="B134" s="61" t="s">
        <v>
204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 x14ac:dyDescent="0.2">
      <c r="A135" s="61" t="str">
        <f>
E27</f>
        <v>
しんじゅく</v>
      </c>
      <c r="B135" s="61" t="s">
        <v>
139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 x14ac:dyDescent="0.2">
      <c r="A136" s="61" t="str">
        <f>
G27</f>
        <v>
たろう</v>
      </c>
      <c r="B136" s="61" t="s">
        <v>
139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 x14ac:dyDescent="0.2">
      <c r="A137" s="61" t="str">
        <f>
E28</f>
        <v>
新宿</v>
      </c>
      <c r="B137" s="61" t="s">
        <v>
140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 x14ac:dyDescent="0.2">
      <c r="A138" s="61" t="str">
        <f>
G28</f>
        <v>
太郎</v>
      </c>
      <c r="B138" s="61" t="s">
        <v>
141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 x14ac:dyDescent="0.2">
      <c r="A139" s="61" t="str">
        <f>
I28</f>
        <v>
2年</v>
      </c>
      <c r="B139" s="61" t="s">
        <v>
142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 x14ac:dyDescent="0.2">
      <c r="A140" s="61">
        <f>
K28</f>
        <v>
0</v>
      </c>
      <c r="B140" s="61" t="s">
        <v>
203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 x14ac:dyDescent="0.2">
      <c r="A141" s="61" t="str">
        <f>
M27</f>
        <v>
有</v>
      </c>
      <c r="B141" s="61" t="s">
        <v>
205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 x14ac:dyDescent="0.2">
      <c r="A142" s="61" t="str">
        <f>
E29</f>
        <v/>
      </c>
      <c r="B142" s="61" t="s">
        <v>
143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 x14ac:dyDescent="0.2">
      <c r="A143" s="61" t="str">
        <f>
G29</f>
        <v/>
      </c>
      <c r="B143" s="61" t="s">
        <v>
143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 x14ac:dyDescent="0.2">
      <c r="A144" s="61" t="str">
        <f>
E30</f>
        <v/>
      </c>
      <c r="B144" s="61" t="s">
        <v>
144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 x14ac:dyDescent="0.2">
      <c r="A145" s="61" t="str">
        <f>
G30</f>
        <v/>
      </c>
      <c r="B145" s="61" t="s">
        <v>
145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 x14ac:dyDescent="0.2">
      <c r="A146" s="61" t="str">
        <f>
I30</f>
        <v/>
      </c>
      <c r="B146" s="61" t="s">
        <v>
146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 x14ac:dyDescent="0.2">
      <c r="A147" s="61">
        <f>
K30</f>
        <v>
0</v>
      </c>
      <c r="B147" s="61" t="s">
        <v>
147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 x14ac:dyDescent="0.2">
      <c r="A148" s="61">
        <f>
M29</f>
        <v>
0</v>
      </c>
      <c r="B148" s="61" t="s">
        <v>
206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 x14ac:dyDescent="0.2">
      <c r="A149" s="61">
        <f>
E31</f>
        <v>
0</v>
      </c>
      <c r="B149" s="61" t="s">
        <v>
148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 x14ac:dyDescent="0.2">
      <c r="A150" s="61">
        <f>
G31</f>
        <v>
0</v>
      </c>
      <c r="B150" s="61" t="s">
        <v>
148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 x14ac:dyDescent="0.2">
      <c r="A151" s="61">
        <f>
E32</f>
        <v>
0</v>
      </c>
      <c r="B151" s="61" t="s">
        <v>
149</v>
      </c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 x14ac:dyDescent="0.2">
      <c r="A152" s="61">
        <f>
G32</f>
        <v>
0</v>
      </c>
      <c r="B152" s="61" t="s">
        <v>
150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 x14ac:dyDescent="0.2">
      <c r="A153" s="61">
        <f>
I32</f>
        <v>
0</v>
      </c>
      <c r="B153" s="61" t="s">
        <v>
151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 x14ac:dyDescent="0.2">
      <c r="A154" s="61">
        <f>
K32</f>
        <v>
0</v>
      </c>
      <c r="B154" s="61" t="s">
        <v>
152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 x14ac:dyDescent="0.2">
      <c r="A155" s="61">
        <f>
M31</f>
        <v>
0</v>
      </c>
      <c r="B155" s="61" t="s">
        <v>
207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 x14ac:dyDescent="0.2">
      <c r="A156" s="61" t="str">
        <f>
E33</f>
        <v/>
      </c>
      <c r="B156" s="61" t="s">
        <v>
153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 x14ac:dyDescent="0.2">
      <c r="A157" s="61" t="str">
        <f>
G33</f>
        <v/>
      </c>
      <c r="B157" s="61" t="s">
        <v>
153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 x14ac:dyDescent="0.2">
      <c r="A158" s="61" t="str">
        <f>
E34</f>
        <v/>
      </c>
      <c r="B158" s="61" t="s">
        <v>
154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 x14ac:dyDescent="0.2">
      <c r="A159" s="61" t="str">
        <f>
G34</f>
        <v/>
      </c>
      <c r="B159" s="61" t="s">
        <v>
155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 x14ac:dyDescent="0.2">
      <c r="A160" s="61" t="str">
        <f>
I34</f>
        <v/>
      </c>
      <c r="B160" s="61" t="s">
        <v>
156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 x14ac:dyDescent="0.2">
      <c r="A161" s="61">
        <f>
K34</f>
        <v>
0</v>
      </c>
      <c r="B161" s="61" t="s">
        <v>
157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 x14ac:dyDescent="0.2">
      <c r="A162" s="64">
        <f>
M33</f>
        <v>
0</v>
      </c>
      <c r="B162" s="61" t="s">
        <v>
208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 x14ac:dyDescent="0.2">
      <c r="A163" s="61">
        <f>
E35</f>
        <v>
0</v>
      </c>
      <c r="B163" s="61" t="s">
        <v>
158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 x14ac:dyDescent="0.2">
      <c r="A164" s="61">
        <f>
G35</f>
        <v>
0</v>
      </c>
      <c r="B164" s="61" t="s">
        <v>
158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 x14ac:dyDescent="0.2">
      <c r="A165" s="61">
        <f>
E36</f>
        <v>
0</v>
      </c>
      <c r="B165" s="61" t="s">
        <v>
159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 x14ac:dyDescent="0.2">
      <c r="A166" s="61">
        <f>
G36</f>
        <v>
0</v>
      </c>
      <c r="B166" s="61" t="s">
        <v>
160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 x14ac:dyDescent="0.2">
      <c r="A167" s="61">
        <f>
I36</f>
        <v>
0</v>
      </c>
      <c r="B167" s="61" t="s">
        <v>
161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 x14ac:dyDescent="0.2">
      <c r="A168" s="61">
        <f>
K36</f>
        <v>
0</v>
      </c>
      <c r="B168" s="61" t="s">
        <v>
162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 x14ac:dyDescent="0.2">
      <c r="A169" s="64">
        <f>
M35</f>
        <v>
0</v>
      </c>
      <c r="B169" s="61" t="s">
        <v>
209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 x14ac:dyDescent="0.2">
      <c r="A170" s="64">
        <f>
C38</f>
        <v>
1</v>
      </c>
      <c r="B170" s="61" t="s">
        <v>
210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">
      <c r="A171" s="61">
        <f>
E38</f>
        <v>
1</v>
      </c>
      <c r="B171" s="61" t="s">
        <v>
211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 x14ac:dyDescent="0.2">
      <c r="A172" s="64" t="str">
        <f>
G38</f>
        <v/>
      </c>
      <c r="B172" s="61" t="s">
        <v>
212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 x14ac:dyDescent="0.2">
      <c r="A173" s="64">
        <f>
I38</f>
        <v>
2</v>
      </c>
      <c r="B173" s="61" t="s">
        <v>
213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 x14ac:dyDescent="0.2">
      <c r="A174" s="65">
        <f>
K38</f>
        <v>
2000</v>
      </c>
      <c r="B174" s="61" t="s">
        <v>
214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 x14ac:dyDescent="0.2">
      <c r="A175" s="61">
        <f>
C39</f>
        <v>
0</v>
      </c>
      <c r="B175" s="61" t="s">
        <v>
215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 x14ac:dyDescent="0.2">
      <c r="A177" s="61"/>
      <c r="B177" s="80">
        <v>
13.5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 x14ac:dyDescent="0.2">
      <c r="A178" s="61"/>
      <c r="B178" s="80">
        <v>
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 x14ac:dyDescent="0.2">
      <c r="A179" s="61"/>
      <c r="B179" s="80">
        <v>
14.5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 x14ac:dyDescent="0.2">
      <c r="A180" s="61"/>
      <c r="B180" s="80">
        <v>
15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 x14ac:dyDescent="0.2">
      <c r="A181" s="61"/>
      <c r="B181" s="80">
        <v>
15.5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 x14ac:dyDescent="0.2">
      <c r="A182" s="61"/>
      <c r="B182" s="80">
        <v>
16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 x14ac:dyDescent="0.2">
      <c r="A183" s="61"/>
      <c r="B183" s="80">
        <v>
16.5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 x14ac:dyDescent="0.2">
      <c r="A184" s="61"/>
      <c r="B184" s="80">
        <v>
17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72" t="s">
        <v>
219</v>
      </c>
      <c r="O184" s="61"/>
      <c r="P184" s="61"/>
      <c r="Q184" s="61"/>
      <c r="R184" s="61"/>
      <c r="S184" s="61"/>
      <c r="T184" s="61"/>
      <c r="U184" s="61"/>
    </row>
    <row r="185" spans="1:21" x14ac:dyDescent="0.2">
      <c r="A185" s="61"/>
      <c r="B185" s="80">
        <v>
17.5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 x14ac:dyDescent="0.2">
      <c r="A186" s="61"/>
      <c r="B186" s="80">
        <v>
18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 x14ac:dyDescent="0.2">
      <c r="A187" s="61"/>
      <c r="B187" s="80">
        <v>
18.5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 x14ac:dyDescent="0.2">
      <c r="A188" s="61"/>
      <c r="B188" s="80">
        <v>
19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 x14ac:dyDescent="0.2">
      <c r="A189" s="61"/>
      <c r="B189" s="80">
        <v>
19.5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</row>
    <row r="190" spans="1:21" x14ac:dyDescent="0.2">
      <c r="A190" s="61"/>
      <c r="B190" s="80">
        <v>
20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</row>
    <row r="191" spans="1:21" x14ac:dyDescent="0.2">
      <c r="A191" s="61"/>
      <c r="B191" s="80">
        <v>
20.5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</row>
    <row r="192" spans="1:21" x14ac:dyDescent="0.2">
      <c r="A192" s="61"/>
      <c r="B192" s="80">
        <v>
21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</row>
    <row r="193" spans="1:21" x14ac:dyDescent="0.2">
      <c r="A193" s="61"/>
      <c r="B193" s="80">
        <v>
21.5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</row>
    <row r="194" spans="1:21" x14ac:dyDescent="0.2">
      <c r="A194" s="61"/>
      <c r="B194" s="80">
        <v>
22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</row>
    <row r="195" spans="1:21" x14ac:dyDescent="0.2">
      <c r="A195" s="61"/>
      <c r="B195" s="80">
        <v>
22.5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</row>
    <row r="196" spans="1:21" x14ac:dyDescent="0.2">
      <c r="A196" s="61"/>
      <c r="B196" s="80">
        <v>
23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</row>
    <row r="197" spans="1:21" x14ac:dyDescent="0.2">
      <c r="A197" s="61"/>
      <c r="B197" s="80">
        <v>
23.5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</row>
    <row r="198" spans="1:21" x14ac:dyDescent="0.2">
      <c r="A198" s="61"/>
      <c r="B198" s="80">
        <v>
24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</row>
    <row r="199" spans="1:21" x14ac:dyDescent="0.2">
      <c r="A199" s="61"/>
      <c r="B199" s="80">
        <v>
24.5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</row>
    <row r="200" spans="1:21" x14ac:dyDescent="0.2">
      <c r="A200" s="61"/>
      <c r="B200" s="80">
        <v>
25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</row>
    <row r="201" spans="1:21" x14ac:dyDescent="0.2">
      <c r="A201" s="61"/>
      <c r="B201" s="80">
        <v>
25.5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</row>
    <row r="202" spans="1:21" x14ac:dyDescent="0.2">
      <c r="A202" s="61"/>
      <c r="B202" s="80">
        <v>
26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</row>
    <row r="203" spans="1:21" x14ac:dyDescent="0.2">
      <c r="A203" s="61"/>
      <c r="B203" s="80">
        <v>
26.5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</row>
    <row r="204" spans="1:21" x14ac:dyDescent="0.2">
      <c r="A204" s="61"/>
      <c r="B204" s="80">
        <v>
27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</row>
    <row r="205" spans="1:21" x14ac:dyDescent="0.2">
      <c r="A205" s="61"/>
      <c r="B205" s="80">
        <v>
27.5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</row>
    <row r="206" spans="1:21" x14ac:dyDescent="0.2">
      <c r="A206" s="61"/>
      <c r="B206" s="80">
        <v>
28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</row>
    <row r="207" spans="1:21" x14ac:dyDescent="0.2">
      <c r="A207" s="61"/>
      <c r="B207" s="80">
        <v>
28.5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</row>
    <row r="208" spans="1:21" x14ac:dyDescent="0.2">
      <c r="A208" s="61"/>
      <c r="B208" s="80">
        <v>
29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</row>
    <row r="209" spans="1:21" x14ac:dyDescent="0.2">
      <c r="A209" s="61"/>
      <c r="B209" s="80">
        <v>
29.5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</row>
    <row r="210" spans="1:21" x14ac:dyDescent="0.2">
      <c r="A210" s="61"/>
      <c r="B210" s="80">
        <v>
30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</row>
    <row r="211" spans="1:21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</row>
    <row r="212" spans="1:21" x14ac:dyDescent="0.2">
      <c r="A212" s="61"/>
      <c r="B212" s="61" t="s">
        <v>
31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</row>
    <row r="213" spans="1:21" x14ac:dyDescent="0.2">
      <c r="A213" s="61"/>
      <c r="B213" s="61" t="s">
        <v>
32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</row>
    <row r="214" spans="1:21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</row>
    <row r="215" spans="1:2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</row>
    <row r="216" spans="1:21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</row>
    <row r="217" spans="1:21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</row>
    <row r="218" spans="1:21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</row>
    <row r="219" spans="1:21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1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1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1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</row>
    <row r="223" spans="1:21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</row>
    <row r="224" spans="1:21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</row>
    <row r="225" spans="1:21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</row>
    <row r="226" spans="1:21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</row>
    <row r="227" spans="1:21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</row>
    <row r="228" spans="1:21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</row>
    <row r="229" spans="1:21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</row>
    <row r="230" spans="1:21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</row>
    <row r="231" spans="1:21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</row>
    <row r="232" spans="1:21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</row>
    <row r="233" spans="1:21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</row>
    <row r="234" spans="1:21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</row>
    <row r="235" spans="1:21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</row>
    <row r="236" spans="1:21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</row>
    <row r="237" spans="1:21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</row>
    <row r="238" spans="1:21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</row>
    <row r="239" spans="1:21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</row>
    <row r="240" spans="1:21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</row>
    <row r="241" spans="1:21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</row>
    <row r="242" spans="1:21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</row>
    <row r="244" spans="1:21" ht="11.55" customHeight="1" x14ac:dyDescent="0.2"/>
    <row r="245" spans="1:21" ht="102" customHeight="1" x14ac:dyDescent="0.2"/>
    <row r="246" spans="1:21" ht="90" customHeight="1" x14ac:dyDescent="0.2"/>
  </sheetData>
  <sheetProtection selectLockedCells="1"/>
  <dataConsolidate/>
  <mergeCells count="106">
    <mergeCell ref="N9:T9"/>
    <mergeCell ref="I7:M7"/>
    <mergeCell ref="H14:I14"/>
    <mergeCell ref="J14:M14"/>
    <mergeCell ref="M25:M26"/>
    <mergeCell ref="E26:F26"/>
    <mergeCell ref="G26:H26"/>
    <mergeCell ref="C27:C28"/>
    <mergeCell ref="E27:F27"/>
    <mergeCell ref="G27:H27"/>
    <mergeCell ref="M27:M28"/>
    <mergeCell ref="E28:F28"/>
    <mergeCell ref="G28:H28"/>
    <mergeCell ref="N13:T15"/>
    <mergeCell ref="A8:B9"/>
    <mergeCell ref="C8:E8"/>
    <mergeCell ref="F8:H8"/>
    <mergeCell ref="I8:M8"/>
    <mergeCell ref="C9:E9"/>
    <mergeCell ref="F9:H9"/>
    <mergeCell ref="A7:E7"/>
    <mergeCell ref="I9:M9"/>
    <mergeCell ref="I2:M2"/>
    <mergeCell ref="N2:T4"/>
    <mergeCell ref="A3:F4"/>
    <mergeCell ref="A5:F6"/>
    <mergeCell ref="H5:I5"/>
    <mergeCell ref="J5:K5"/>
    <mergeCell ref="L5:M5"/>
    <mergeCell ref="H6:I6"/>
    <mergeCell ref="J6:K6"/>
    <mergeCell ref="L6:M6"/>
    <mergeCell ref="N6:T6"/>
    <mergeCell ref="H3:M3"/>
    <mergeCell ref="A13:B14"/>
    <mergeCell ref="C13:G14"/>
    <mergeCell ref="H13:I13"/>
    <mergeCell ref="J13:M13"/>
    <mergeCell ref="A12:B12"/>
    <mergeCell ref="C12:G12"/>
    <mergeCell ref="H12:M12"/>
    <mergeCell ref="A10:B10"/>
    <mergeCell ref="C10:H10"/>
    <mergeCell ref="I10:M10"/>
    <mergeCell ref="A11:B11"/>
    <mergeCell ref="A15:A24"/>
    <mergeCell ref="D24:G24"/>
    <mergeCell ref="H24:M24"/>
    <mergeCell ref="J22:M22"/>
    <mergeCell ref="J23:M23"/>
    <mergeCell ref="C11:H11"/>
    <mergeCell ref="I11:M11"/>
    <mergeCell ref="N16:T23"/>
    <mergeCell ref="D17:G17"/>
    <mergeCell ref="D21:G21"/>
    <mergeCell ref="J21:M21"/>
    <mergeCell ref="D22:G22"/>
    <mergeCell ref="D23:G23"/>
    <mergeCell ref="D20:G20"/>
    <mergeCell ref="J20:M20"/>
    <mergeCell ref="B15:G15"/>
    <mergeCell ref="H15:M15"/>
    <mergeCell ref="D16:G16"/>
    <mergeCell ref="J16:M16"/>
    <mergeCell ref="J17:M17"/>
    <mergeCell ref="D18:G18"/>
    <mergeCell ref="J18:M18"/>
    <mergeCell ref="D19:G19"/>
    <mergeCell ref="J19:M19"/>
    <mergeCell ref="N31:T36"/>
    <mergeCell ref="A33:B36"/>
    <mergeCell ref="C33:C34"/>
    <mergeCell ref="E33:F33"/>
    <mergeCell ref="G33:H33"/>
    <mergeCell ref="M33:M34"/>
    <mergeCell ref="E34:F34"/>
    <mergeCell ref="G34:H34"/>
    <mergeCell ref="A29:B32"/>
    <mergeCell ref="C31:M32"/>
    <mergeCell ref="C35:M36"/>
    <mergeCell ref="N25:T30"/>
    <mergeCell ref="A25:B28"/>
    <mergeCell ref="C25:C26"/>
    <mergeCell ref="E25:F25"/>
    <mergeCell ref="G25:H25"/>
    <mergeCell ref="K33:L34"/>
    <mergeCell ref="C29:C30"/>
    <mergeCell ref="E29:F29"/>
    <mergeCell ref="G29:H29"/>
    <mergeCell ref="E30:F30"/>
    <mergeCell ref="G30:H30"/>
    <mergeCell ref="K25:L30"/>
    <mergeCell ref="C39:M39"/>
    <mergeCell ref="N39:T39"/>
    <mergeCell ref="A37:B38"/>
    <mergeCell ref="C37:D37"/>
    <mergeCell ref="E37:F37"/>
    <mergeCell ref="G37:H37"/>
    <mergeCell ref="I37:J37"/>
    <mergeCell ref="K41:M41"/>
    <mergeCell ref="C38:D38"/>
    <mergeCell ref="E38:F38"/>
    <mergeCell ref="G38:H38"/>
    <mergeCell ref="I38:J38"/>
    <mergeCell ref="N38:T38"/>
    <mergeCell ref="A39:B39"/>
  </mergeCells>
  <phoneticPr fontId="2"/>
  <conditionalFormatting sqref="C39:M39 J13:M14">
    <cfRule type="cellIs" dxfId="10" priority="9" stopIfTrue="1" operator="between">
      <formula>
""</formula>
      <formula>
""</formula>
    </cfRule>
  </conditionalFormatting>
  <conditionalFormatting sqref="C17:C24">
    <cfRule type="cellIs" dxfId="9" priority="8" stopIfTrue="1" operator="equal">
      <formula>
0</formula>
    </cfRule>
  </conditionalFormatting>
  <conditionalFormatting sqref="C17:C24">
    <cfRule type="duplicateValues" dxfId="8" priority="7"/>
  </conditionalFormatting>
  <conditionalFormatting sqref="M33:M34">
    <cfRule type="cellIs" dxfId="7" priority="6" operator="equal">
      <formula>
"無"</formula>
    </cfRule>
    <cfRule type="containsBlanks" dxfId="6" priority="10">
      <formula>
LEN(TRIM(M33))=0</formula>
    </cfRule>
  </conditionalFormatting>
  <conditionalFormatting sqref="G6 C9:M9 C10:H10 C11:M11 C12:G14 E33:H33 E34:J34 C38:J38">
    <cfRule type="cellIs" dxfId="5" priority="5" operator="between">
      <formula>
""</formula>
      <formula>
""</formula>
    </cfRule>
  </conditionalFormatting>
  <conditionalFormatting sqref="I26:J26 I28:J28 E25:H28 K25 M25:M28">
    <cfRule type="cellIs" dxfId="4" priority="4" operator="between">
      <formula>
""</formula>
      <formula>
""</formula>
    </cfRule>
  </conditionalFormatting>
  <conditionalFormatting sqref="H15:M15">
    <cfRule type="expression" dxfId="3" priority="11">
      <formula>
$C$68&gt;0.5</formula>
    </cfRule>
  </conditionalFormatting>
  <conditionalFormatting sqref="I17:I23">
    <cfRule type="cellIs" dxfId="2" priority="3" stopIfTrue="1" operator="equal">
      <formula>
0</formula>
    </cfRule>
  </conditionalFormatting>
  <conditionalFormatting sqref="I17:I23">
    <cfRule type="duplicateValues" dxfId="1" priority="2"/>
  </conditionalFormatting>
  <conditionalFormatting sqref="I30:J30 E29:H30">
    <cfRule type="cellIs" dxfId="0" priority="1" operator="between">
      <formula>
""</formula>
      <formula>
""</formula>
    </cfRule>
  </conditionalFormatting>
  <dataValidations count="2">
    <dataValidation type="list" allowBlank="1" showInputMessage="1" showErrorMessage="1" sqref="M33:M34">
      <formula1>
$B$212:$B$213</formula1>
    </dataValidation>
    <dataValidation type="list" showInputMessage="1" showErrorMessage="1" sqref="C17:C24 I17:I23">
      <formula1>
$D$53:$D$67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headerFooter alignWithMargins="0"/>
  <colBreaks count="1" manualBreakCount="1">
    <brk id="13" min="1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I50"/>
  <sheetViews>
    <sheetView workbookViewId="0">
      <selection activeCell="S2" sqref="S2:W6"/>
    </sheetView>
  </sheetViews>
  <sheetFormatPr defaultColWidth="13" defaultRowHeight="13.2" x14ac:dyDescent="0.2"/>
  <cols>
    <col min="1" max="1" width="3.21875" customWidth="1"/>
    <col min="2" max="2" width="5.109375" customWidth="1"/>
    <col min="3" max="3" width="4.88671875" customWidth="1"/>
    <col min="4" max="4" width="4" customWidth="1"/>
    <col min="5" max="5" width="9" customWidth="1"/>
    <col min="7" max="7" width="4.21875" customWidth="1"/>
    <col min="8" max="8" width="3.33203125" bestFit="1" customWidth="1"/>
    <col min="10" max="10" width="5.88671875" customWidth="1"/>
    <col min="11" max="12" width="6.33203125" customWidth="1"/>
    <col min="13" max="13" width="6.77734375" customWidth="1"/>
    <col min="14" max="14" width="6" customWidth="1"/>
    <col min="15" max="15" width="4.21875" customWidth="1"/>
  </cols>
  <sheetData>
    <row r="1" spans="1:9" x14ac:dyDescent="0.2">
      <c r="A1" t="s">
        <v>5</v>
      </c>
      <c r="B1" t="s">
        <v>7</v>
      </c>
      <c r="C1" t="s">
        <v>16</v>
      </c>
      <c r="F1" t="s">
        <v>39</v>
      </c>
      <c r="G1" t="s">
        <v>31</v>
      </c>
      <c r="H1" s="469" t="s">
        <v>136</v>
      </c>
      <c r="I1" s="469"/>
    </row>
    <row r="2" spans="1:9" x14ac:dyDescent="0.2">
      <c r="A2" t="s">
        <v>6</v>
      </c>
      <c r="B2" t="s">
        <v>8</v>
      </c>
      <c r="C2" t="s">
        <v>17</v>
      </c>
      <c r="F2" t="s">
        <v>29</v>
      </c>
      <c r="G2" t="s">
        <v>32</v>
      </c>
      <c r="H2" s="470" t="s">
        <v>40</v>
      </c>
      <c r="I2" s="472" t="s">
        <v>41</v>
      </c>
    </row>
    <row r="3" spans="1:9" x14ac:dyDescent="0.2">
      <c r="B3" t="s">
        <v>9</v>
      </c>
      <c r="C3" t="s">
        <v>18</v>
      </c>
      <c r="H3" s="471"/>
      <c r="I3" s="473"/>
    </row>
    <row r="4" spans="1:9" x14ac:dyDescent="0.2">
      <c r="B4" t="s">
        <v>10</v>
      </c>
      <c r="H4" s="22">
        <v>1</v>
      </c>
      <c r="I4" s="23" t="s">
        <v>42</v>
      </c>
    </row>
    <row r="5" spans="1:9" x14ac:dyDescent="0.2">
      <c r="H5" s="24">
        <v>2</v>
      </c>
      <c r="I5" s="25" t="s">
        <v>43</v>
      </c>
    </row>
    <row r="6" spans="1:9" x14ac:dyDescent="0.2">
      <c r="H6" s="24">
        <v>3</v>
      </c>
      <c r="I6" s="25" t="s">
        <v>44</v>
      </c>
    </row>
    <row r="7" spans="1:9" x14ac:dyDescent="0.2">
      <c r="H7" s="24">
        <v>4</v>
      </c>
      <c r="I7" s="25" t="s">
        <v>45</v>
      </c>
    </row>
    <row r="8" spans="1:9" x14ac:dyDescent="0.2">
      <c r="H8" s="24">
        <v>5</v>
      </c>
      <c r="I8" s="25" t="s">
        <v>46</v>
      </c>
    </row>
    <row r="9" spans="1:9" x14ac:dyDescent="0.2">
      <c r="H9" s="24">
        <v>6</v>
      </c>
      <c r="I9" s="25" t="s">
        <v>47</v>
      </c>
    </row>
    <row r="10" spans="1:9" x14ac:dyDescent="0.2">
      <c r="H10" s="24">
        <v>7</v>
      </c>
      <c r="I10" s="25" t="s">
        <v>48</v>
      </c>
    </row>
    <row r="11" spans="1:9" x14ac:dyDescent="0.2">
      <c r="H11" s="24">
        <v>8</v>
      </c>
      <c r="I11" s="25" t="s">
        <v>49</v>
      </c>
    </row>
    <row r="12" spans="1:9" x14ac:dyDescent="0.2">
      <c r="H12" s="24">
        <v>9</v>
      </c>
      <c r="I12" s="25" t="s">
        <v>50</v>
      </c>
    </row>
    <row r="13" spans="1:9" x14ac:dyDescent="0.2">
      <c r="H13" s="24">
        <v>10</v>
      </c>
      <c r="I13" s="25" t="s">
        <v>51</v>
      </c>
    </row>
    <row r="14" spans="1:9" ht="16.5" customHeight="1" x14ac:dyDescent="0.2">
      <c r="H14" s="24">
        <v>11</v>
      </c>
      <c r="I14" s="25" t="s">
        <v>52</v>
      </c>
    </row>
    <row r="15" spans="1:9" x14ac:dyDescent="0.2">
      <c r="H15" s="24">
        <v>12</v>
      </c>
      <c r="I15" s="25" t="s">
        <v>53</v>
      </c>
    </row>
    <row r="16" spans="1:9" ht="15.75" customHeight="1" x14ac:dyDescent="0.2">
      <c r="H16" s="24">
        <v>13</v>
      </c>
      <c r="I16" s="25" t="s">
        <v>54</v>
      </c>
    </row>
    <row r="17" spans="8:9" x14ac:dyDescent="0.2">
      <c r="H17" s="24">
        <v>14</v>
      </c>
      <c r="I17" s="25" t="s">
        <v>55</v>
      </c>
    </row>
    <row r="18" spans="8:9" x14ac:dyDescent="0.2">
      <c r="H18" s="24">
        <v>15</v>
      </c>
      <c r="I18" s="25" t="s">
        <v>56</v>
      </c>
    </row>
    <row r="19" spans="8:9" x14ac:dyDescent="0.2">
      <c r="H19" s="24">
        <v>16</v>
      </c>
      <c r="I19" s="25" t="s">
        <v>57</v>
      </c>
    </row>
    <row r="20" spans="8:9" x14ac:dyDescent="0.2">
      <c r="H20" s="24">
        <v>17</v>
      </c>
      <c r="I20" s="25" t="s">
        <v>58</v>
      </c>
    </row>
    <row r="21" spans="8:9" x14ac:dyDescent="0.2">
      <c r="H21" s="24">
        <v>18</v>
      </c>
      <c r="I21" s="25" t="s">
        <v>59</v>
      </c>
    </row>
    <row r="22" spans="8:9" x14ac:dyDescent="0.2">
      <c r="H22" s="24">
        <v>19</v>
      </c>
      <c r="I22" s="25" t="s">
        <v>60</v>
      </c>
    </row>
    <row r="23" spans="8:9" x14ac:dyDescent="0.2">
      <c r="H23" s="24">
        <v>20</v>
      </c>
      <c r="I23" s="25" t="s">
        <v>61</v>
      </c>
    </row>
    <row r="24" spans="8:9" x14ac:dyDescent="0.2">
      <c r="H24" s="24">
        <v>21</v>
      </c>
      <c r="I24" s="25" t="s">
        <v>62</v>
      </c>
    </row>
    <row r="25" spans="8:9" x14ac:dyDescent="0.2">
      <c r="H25" s="24">
        <v>22</v>
      </c>
      <c r="I25" s="25" t="s">
        <v>63</v>
      </c>
    </row>
    <row r="26" spans="8:9" x14ac:dyDescent="0.2">
      <c r="H26" s="24">
        <v>23</v>
      </c>
      <c r="I26" s="25" t="s">
        <v>64</v>
      </c>
    </row>
    <row r="27" spans="8:9" x14ac:dyDescent="0.2">
      <c r="H27" s="24">
        <v>24</v>
      </c>
      <c r="I27" s="25" t="s">
        <v>65</v>
      </c>
    </row>
    <row r="28" spans="8:9" x14ac:dyDescent="0.2">
      <c r="H28" s="24">
        <v>25</v>
      </c>
      <c r="I28" s="25" t="s">
        <v>66</v>
      </c>
    </row>
    <row r="29" spans="8:9" x14ac:dyDescent="0.2">
      <c r="H29" s="24">
        <v>26</v>
      </c>
      <c r="I29" s="25" t="s">
        <v>67</v>
      </c>
    </row>
    <row r="30" spans="8:9" x14ac:dyDescent="0.2">
      <c r="H30" s="24">
        <v>27</v>
      </c>
      <c r="I30" s="25" t="s">
        <v>68</v>
      </c>
    </row>
    <row r="31" spans="8:9" x14ac:dyDescent="0.2">
      <c r="H31" s="24">
        <v>28</v>
      </c>
      <c r="I31" s="25" t="s">
        <v>69</v>
      </c>
    </row>
    <row r="32" spans="8:9" x14ac:dyDescent="0.2">
      <c r="H32" s="24">
        <v>29</v>
      </c>
      <c r="I32" s="25" t="s">
        <v>70</v>
      </c>
    </row>
    <row r="33" spans="8:9" x14ac:dyDescent="0.2">
      <c r="H33" s="24">
        <v>30</v>
      </c>
      <c r="I33" s="25" t="s">
        <v>71</v>
      </c>
    </row>
    <row r="34" spans="8:9" x14ac:dyDescent="0.2">
      <c r="H34" s="24">
        <v>31</v>
      </c>
      <c r="I34" s="25" t="s">
        <v>72</v>
      </c>
    </row>
    <row r="35" spans="8:9" x14ac:dyDescent="0.2">
      <c r="H35" s="24">
        <v>32</v>
      </c>
      <c r="I35" s="25" t="s">
        <v>73</v>
      </c>
    </row>
    <row r="36" spans="8:9" x14ac:dyDescent="0.2">
      <c r="H36" s="24">
        <v>33</v>
      </c>
      <c r="I36" s="25" t="s">
        <v>74</v>
      </c>
    </row>
    <row r="37" spans="8:9" x14ac:dyDescent="0.2">
      <c r="H37" s="24">
        <v>34</v>
      </c>
      <c r="I37" s="25" t="s">
        <v>75</v>
      </c>
    </row>
    <row r="38" spans="8:9" x14ac:dyDescent="0.2">
      <c r="H38" s="24">
        <v>35</v>
      </c>
      <c r="I38" s="25" t="s">
        <v>76</v>
      </c>
    </row>
    <row r="39" spans="8:9" x14ac:dyDescent="0.2">
      <c r="H39" s="24">
        <v>36</v>
      </c>
      <c r="I39" s="25" t="s">
        <v>77</v>
      </c>
    </row>
    <row r="40" spans="8:9" x14ac:dyDescent="0.2">
      <c r="H40" s="24">
        <v>37</v>
      </c>
      <c r="I40" s="25" t="s">
        <v>78</v>
      </c>
    </row>
    <row r="41" spans="8:9" x14ac:dyDescent="0.2">
      <c r="H41" s="24">
        <v>38</v>
      </c>
      <c r="I41" s="25" t="s">
        <v>79</v>
      </c>
    </row>
    <row r="42" spans="8:9" x14ac:dyDescent="0.2">
      <c r="H42" s="24">
        <v>39</v>
      </c>
      <c r="I42" s="25" t="s">
        <v>80</v>
      </c>
    </row>
    <row r="43" spans="8:9" x14ac:dyDescent="0.2">
      <c r="H43" s="24">
        <v>40</v>
      </c>
      <c r="I43" s="25" t="s">
        <v>81</v>
      </c>
    </row>
    <row r="44" spans="8:9" x14ac:dyDescent="0.2">
      <c r="H44" s="24">
        <v>41</v>
      </c>
      <c r="I44" s="25" t="s">
        <v>82</v>
      </c>
    </row>
    <row r="45" spans="8:9" x14ac:dyDescent="0.2">
      <c r="H45" s="24">
        <v>42</v>
      </c>
      <c r="I45" s="25" t="s">
        <v>83</v>
      </c>
    </row>
    <row r="46" spans="8:9" x14ac:dyDescent="0.2">
      <c r="H46" s="24">
        <v>43</v>
      </c>
      <c r="I46" s="25" t="s">
        <v>84</v>
      </c>
    </row>
    <row r="47" spans="8:9" x14ac:dyDescent="0.2">
      <c r="H47" s="24">
        <v>44</v>
      </c>
      <c r="I47" s="25" t="s">
        <v>85</v>
      </c>
    </row>
    <row r="48" spans="8:9" x14ac:dyDescent="0.2">
      <c r="H48" s="24">
        <v>45</v>
      </c>
      <c r="I48" s="25" t="s">
        <v>86</v>
      </c>
    </row>
    <row r="49" spans="8:9" x14ac:dyDescent="0.2">
      <c r="H49" s="24">
        <v>46</v>
      </c>
      <c r="I49" s="25" t="s">
        <v>87</v>
      </c>
    </row>
    <row r="50" spans="8:9" x14ac:dyDescent="0.2">
      <c r="H50" s="26">
        <v>47</v>
      </c>
      <c r="I50" s="27" t="s">
        <v>88</v>
      </c>
    </row>
  </sheetData>
  <mergeCells count="3">
    <mergeCell ref="H2:H3"/>
    <mergeCell ref="I2:I3"/>
    <mergeCell ref="H1:I1"/>
  </mergeCells>
  <phoneticPr fontId="2"/>
  <pageMargins left="0.78700000000000003" right="0.78700000000000003" top="0.98399999999999999" bottom="0.9839999999999999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23</vt:i4>
      </vt:variant>
    </vt:vector>
  </HeadingPairs>
  <TitlesOfParts>
    <vt:vector size="32" baseType="lpstr">
      <vt:lpstr>様式2</vt:lpstr>
      <vt:lpstr>様式３</vt:lpstr>
      <vt:lpstr>様式４</vt:lpstr>
      <vt:lpstr>（各都道府県理事用）とりまとめシート貼付用データ</vt:lpstr>
      <vt:lpstr>県コード</vt:lpstr>
      <vt:lpstr>様式2記入例</vt:lpstr>
      <vt:lpstr>様式3記入例</vt:lpstr>
      <vt:lpstr>様式4記入例</vt:lpstr>
      <vt:lpstr>コード表</vt:lpstr>
      <vt:lpstr>様式2!Print_Area</vt:lpstr>
      <vt:lpstr>様式2記入例!Print_Area</vt:lpstr>
      <vt:lpstr>様式３!Print_Area</vt:lpstr>
      <vt:lpstr>様式3記入例!Print_Area</vt:lpstr>
      <vt:lpstr>様式４!Print_Area</vt:lpstr>
      <vt:lpstr>様式4記入例!Print_Area</vt:lpstr>
      <vt:lpstr>県コード!学年</vt:lpstr>
      <vt:lpstr>学年</vt:lpstr>
      <vt:lpstr>県コード!希望の有無</vt:lpstr>
      <vt:lpstr>希望の有無</vt:lpstr>
      <vt:lpstr>県コード!口頭ポスター</vt:lpstr>
      <vt:lpstr>口頭ポスター</vt:lpstr>
      <vt:lpstr>県コード!巡検</vt:lpstr>
      <vt:lpstr>巡検</vt:lpstr>
      <vt:lpstr>県コード!性別</vt:lpstr>
      <vt:lpstr>性別</vt:lpstr>
      <vt:lpstr>コード表!第1希望</vt:lpstr>
      <vt:lpstr>県コード!都道府県</vt:lpstr>
      <vt:lpstr>都道府県</vt:lpstr>
      <vt:lpstr>県コード!分野</vt:lpstr>
      <vt:lpstr>分野</vt:lpstr>
      <vt:lpstr>県コード!有無</vt:lpstr>
      <vt:lpstr>有無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博道</dc:creator>
  <cp:lastModifiedBy>東京都</cp:lastModifiedBy>
  <cp:lastPrinted>2022-03-22T05:25:50Z</cp:lastPrinted>
  <dcterms:created xsi:type="dcterms:W3CDTF">2013-11-28T06:17:00Z</dcterms:created>
  <dcterms:modified xsi:type="dcterms:W3CDTF">2022-04-27T01:35:09Z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