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eh\OneDrive\デスクトップ\"/>
    </mc:Choice>
  </mc:AlternateContent>
  <xr:revisionPtr revIDLastSave="0" documentId="8_{0C25CA9A-19B7-4334-A3FD-A371DD17E9F4}" xr6:coauthVersionLast="47" xr6:coauthVersionMax="47" xr10:uidLastSave="{00000000-0000-0000-0000-000000000000}"/>
  <bookViews>
    <workbookView xWindow="-120" yWindow="-120" windowWidth="29040" windowHeight="15720" tabRatio="895" activeTab="3" xr2:uid="{00000000-000D-0000-FFFF-FFFF00000000}"/>
  </bookViews>
  <sheets>
    <sheet name="様式2" sheetId="6" r:id="rId1"/>
    <sheet name="様式３" sheetId="8" r:id="rId2"/>
    <sheet name="様式４" sheetId="9" r:id="rId3"/>
    <sheet name="様式５（各都道府県理事用）とりまとめシート貼付用データ" sheetId="12" r:id="rId4"/>
    <sheet name="県コード" sheetId="10" state="hidden" r:id="rId5"/>
    <sheet name="様式2記入例" sheetId="17" r:id="rId6"/>
    <sheet name="様式3記入例" sheetId="18" r:id="rId7"/>
    <sheet name="様式4記入例" sheetId="19" r:id="rId8"/>
    <sheet name="コード表" sheetId="7" state="hidden" r:id="rId9"/>
  </sheets>
  <definedNames>
    <definedName name="_xlnm._FilterDatabase" localSheetId="2" hidden="1">様式４!$A$2:$O$39</definedName>
    <definedName name="_xlnm._FilterDatabase" localSheetId="7" hidden="1">様式4記入例!$A$2:$O$39</definedName>
    <definedName name="_xlnm.Print_Area" localSheetId="0">様式2!$A$1:$R$40</definedName>
    <definedName name="_xlnm.Print_Area" localSheetId="5">様式2記入例!$A$1:$R$40</definedName>
    <definedName name="_xlnm.Print_Area" localSheetId="1">様式３!$A$1:$P$25</definedName>
    <definedName name="_xlnm.Print_Area" localSheetId="6">様式3記入例!$A$1:$P$25</definedName>
    <definedName name="_xlnm.Print_Area" localSheetId="2">様式４!$A$1:$M$41</definedName>
    <definedName name="_xlnm.Print_Area" localSheetId="7">様式4記入例!$A$1:$M$41</definedName>
    <definedName name="学年" localSheetId="4">県コード!$C$1:$C$3</definedName>
    <definedName name="学年">コード表!$C$1:$C$3</definedName>
    <definedName name="希望の有無" localSheetId="4">県コード!$E$1:$E$4</definedName>
    <definedName name="希望の有無">コード表!$E$1:$E$4</definedName>
    <definedName name="口頭ポスター" localSheetId="4">県コード!$F$1:$F$2</definedName>
    <definedName name="口頭ポスター">コード表!$F$1:$F$2</definedName>
    <definedName name="巡検" localSheetId="4">県コード!$D$1:$D$12</definedName>
    <definedName name="巡検">コード表!$D$1:$D$12</definedName>
    <definedName name="性別" localSheetId="4">県コード!$A$1:$A$2</definedName>
    <definedName name="性別">コード表!$A$1:$A$2</definedName>
    <definedName name="第1希望" localSheetId="8">様式４!$G$18</definedName>
    <definedName name="都道府県" localSheetId="4">県コード!$I$4:$I$50</definedName>
    <definedName name="都道府県">コード表!$I$4:$I$50</definedName>
    <definedName name="分野" localSheetId="4">県コード!$B$1:$B$4</definedName>
    <definedName name="分野">コード表!$B$1:$B$4</definedName>
    <definedName name="有無" localSheetId="4">県コード!$G$1:$G$2</definedName>
    <definedName name="有無">コード表!$G$1:$G$2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9" l="1"/>
  <c r="G29" i="19"/>
  <c r="E33" i="19"/>
  <c r="E29" i="19"/>
  <c r="J21" i="19" l="1"/>
  <c r="J20" i="19"/>
  <c r="J19" i="19"/>
  <c r="J18" i="19"/>
  <c r="J17" i="19"/>
  <c r="D24" i="19"/>
  <c r="D23" i="19"/>
  <c r="D22" i="19"/>
  <c r="D21" i="19"/>
  <c r="D20" i="19"/>
  <c r="D19" i="19"/>
  <c r="C53" i="19" s="1"/>
  <c r="D18" i="19"/>
  <c r="D17" i="19"/>
  <c r="C65" i="19" s="1"/>
  <c r="J34" i="19"/>
  <c r="I34" i="19"/>
  <c r="G34" i="19"/>
  <c r="E34" i="19"/>
  <c r="A37" i="6"/>
  <c r="G38" i="9"/>
  <c r="C54" i="19" l="1"/>
  <c r="C60" i="19"/>
  <c r="C56" i="19"/>
  <c r="C57" i="19"/>
  <c r="C55" i="19"/>
  <c r="C58" i="19"/>
  <c r="C59" i="19"/>
  <c r="C61" i="19"/>
  <c r="C62" i="19"/>
  <c r="C63" i="19"/>
  <c r="C64" i="19"/>
  <c r="E30" i="9"/>
  <c r="E28" i="9"/>
  <c r="M29" i="9" s="1"/>
  <c r="L38" i="9" s="1"/>
  <c r="E26" i="9"/>
  <c r="M27" i="9" l="1"/>
  <c r="G38" i="19"/>
  <c r="M29" i="19"/>
  <c r="L38" i="19" s="1"/>
  <c r="J30" i="19"/>
  <c r="I30" i="19"/>
  <c r="G6" i="9"/>
  <c r="J6" i="6" l="1"/>
  <c r="H6" i="19" s="1"/>
  <c r="J13" i="18" l="1"/>
  <c r="J28" i="19"/>
  <c r="J26" i="19"/>
  <c r="I28" i="19"/>
  <c r="I26" i="19"/>
  <c r="G28" i="19"/>
  <c r="E28" i="19"/>
  <c r="G26" i="19"/>
  <c r="G27" i="19"/>
  <c r="E27" i="19"/>
  <c r="E26" i="19"/>
  <c r="E25" i="19"/>
  <c r="G25" i="19"/>
  <c r="C13" i="19"/>
  <c r="C12" i="19"/>
  <c r="I11" i="19"/>
  <c r="C11" i="19"/>
  <c r="C10" i="19"/>
  <c r="I9" i="19"/>
  <c r="F9" i="19"/>
  <c r="C9" i="19"/>
  <c r="O19" i="18"/>
  <c r="L19" i="18"/>
  <c r="H19" i="18"/>
  <c r="D19" i="18"/>
  <c r="H18" i="18"/>
  <c r="O17" i="18"/>
  <c r="D18" i="18"/>
  <c r="L17" i="18"/>
  <c r="H17" i="18"/>
  <c r="D17" i="18"/>
  <c r="H16" i="18"/>
  <c r="D16" i="18"/>
  <c r="B13" i="18"/>
  <c r="B12" i="18"/>
  <c r="K11" i="18"/>
  <c r="B10" i="18"/>
  <c r="B11" i="18"/>
  <c r="K9" i="18"/>
  <c r="E9" i="18"/>
  <c r="B9" i="18"/>
  <c r="E38" i="19" l="1"/>
  <c r="C38" i="19"/>
  <c r="I38" i="19" s="1"/>
  <c r="A175" i="19"/>
  <c r="A169" i="19"/>
  <c r="A168" i="19"/>
  <c r="A167" i="19"/>
  <c r="A166" i="19"/>
  <c r="A165" i="19"/>
  <c r="A164" i="19"/>
  <c r="A163" i="19"/>
  <c r="A162" i="19"/>
  <c r="A161" i="19"/>
  <c r="A155" i="19"/>
  <c r="A154" i="19"/>
  <c r="A153" i="19"/>
  <c r="A152" i="19"/>
  <c r="A151" i="19"/>
  <c r="A150" i="19"/>
  <c r="A149" i="19"/>
  <c r="A148" i="19"/>
  <c r="A147" i="19"/>
  <c r="A140" i="19"/>
  <c r="A138" i="19"/>
  <c r="A133" i="19"/>
  <c r="A132" i="19"/>
  <c r="A130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0" i="19"/>
  <c r="A105" i="19"/>
  <c r="A104" i="19"/>
  <c r="A172" i="19"/>
  <c r="A160" i="19"/>
  <c r="A159" i="19"/>
  <c r="A158" i="19"/>
  <c r="A157" i="19"/>
  <c r="A156" i="19"/>
  <c r="A146" i="19"/>
  <c r="A145" i="19"/>
  <c r="A144" i="19"/>
  <c r="A143" i="19"/>
  <c r="A142" i="19"/>
  <c r="A139" i="19"/>
  <c r="A137" i="19"/>
  <c r="A136" i="19"/>
  <c r="A135" i="19"/>
  <c r="A171" i="19"/>
  <c r="A131" i="19"/>
  <c r="M25" i="19"/>
  <c r="A129" i="19"/>
  <c r="A128" i="19"/>
  <c r="A111" i="19"/>
  <c r="A109" i="19"/>
  <c r="A108" i="19"/>
  <c r="A107" i="19"/>
  <c r="F8" i="19"/>
  <c r="A118" i="18"/>
  <c r="A117" i="18"/>
  <c r="A115" i="18"/>
  <c r="A113" i="18"/>
  <c r="A112" i="18"/>
  <c r="A111" i="18"/>
  <c r="A109" i="18"/>
  <c r="A104" i="18"/>
  <c r="A103" i="18"/>
  <c r="A116" i="18"/>
  <c r="A114" i="18"/>
  <c r="A110" i="18"/>
  <c r="A108" i="18"/>
  <c r="A107" i="18"/>
  <c r="A106" i="18"/>
  <c r="E8" i="18"/>
  <c r="A102" i="18"/>
  <c r="A155" i="17"/>
  <c r="A154" i="17"/>
  <c r="A153" i="17"/>
  <c r="A152" i="17"/>
  <c r="A151" i="17"/>
  <c r="A150" i="17"/>
  <c r="A149" i="17"/>
  <c r="G148" i="17"/>
  <c r="A148" i="17"/>
  <c r="G147" i="17"/>
  <c r="A147" i="17"/>
  <c r="G146" i="17"/>
  <c r="A146" i="17"/>
  <c r="G145" i="17"/>
  <c r="A145" i="17"/>
  <c r="G144" i="17"/>
  <c r="A144" i="17"/>
  <c r="G143" i="17"/>
  <c r="A143" i="17"/>
  <c r="G142" i="17"/>
  <c r="A142" i="17"/>
  <c r="G141" i="17"/>
  <c r="A141" i="17"/>
  <c r="G140" i="17"/>
  <c r="A140" i="17"/>
  <c r="G139" i="17"/>
  <c r="A139" i="17"/>
  <c r="G138" i="17"/>
  <c r="A138" i="17"/>
  <c r="G137" i="17"/>
  <c r="A137" i="17"/>
  <c r="G136" i="17"/>
  <c r="A136" i="17"/>
  <c r="G135" i="17"/>
  <c r="A135" i="17"/>
  <c r="G134" i="17"/>
  <c r="A134" i="17"/>
  <c r="G133" i="17"/>
  <c r="A133" i="17"/>
  <c r="G132" i="17"/>
  <c r="A132" i="17"/>
  <c r="G131" i="17"/>
  <c r="A131" i="17"/>
  <c r="G130" i="17"/>
  <c r="A130" i="17"/>
  <c r="G129" i="17"/>
  <c r="A129" i="17"/>
  <c r="G128" i="17"/>
  <c r="A128" i="17"/>
  <c r="G127" i="17"/>
  <c r="A127" i="17"/>
  <c r="G126" i="17"/>
  <c r="A126" i="17"/>
  <c r="G125" i="17"/>
  <c r="A125" i="17"/>
  <c r="G124" i="17"/>
  <c r="A124" i="17"/>
  <c r="G123" i="17"/>
  <c r="A123" i="17"/>
  <c r="G122" i="17"/>
  <c r="A122" i="17"/>
  <c r="G121" i="17"/>
  <c r="A121" i="17"/>
  <c r="G120" i="17"/>
  <c r="A120" i="17"/>
  <c r="G119" i="17"/>
  <c r="A119" i="17"/>
  <c r="G118" i="17"/>
  <c r="A118" i="17"/>
  <c r="G117" i="17"/>
  <c r="A117" i="17"/>
  <c r="G116" i="17"/>
  <c r="A116" i="17"/>
  <c r="G115" i="17"/>
  <c r="A115" i="17"/>
  <c r="G114" i="17"/>
  <c r="A114" i="17"/>
  <c r="G113" i="17"/>
  <c r="A113" i="17"/>
  <c r="G112" i="17"/>
  <c r="A112" i="17"/>
  <c r="G111" i="17"/>
  <c r="A111" i="17"/>
  <c r="G110" i="17"/>
  <c r="A110" i="17"/>
  <c r="G109" i="17"/>
  <c r="A109" i="17"/>
  <c r="G108" i="17"/>
  <c r="A108" i="17"/>
  <c r="G107" i="17"/>
  <c r="A107" i="17"/>
  <c r="G106" i="17"/>
  <c r="A106" i="17"/>
  <c r="G105" i="17"/>
  <c r="A105" i="17"/>
  <c r="G104" i="17"/>
  <c r="A104" i="17"/>
  <c r="G103" i="17"/>
  <c r="A103" i="17"/>
  <c r="G102" i="17"/>
  <c r="A37" i="17"/>
  <c r="J6" i="17"/>
  <c r="A102" i="17" s="1"/>
  <c r="K38" i="19" l="1"/>
  <c r="A134" i="19"/>
  <c r="A106" i="19"/>
  <c r="M27" i="19"/>
  <c r="A141" i="19" s="1"/>
  <c r="A105" i="18"/>
  <c r="H15" i="19" l="1"/>
  <c r="A173" i="19"/>
  <c r="A170" i="19"/>
  <c r="J30" i="9"/>
  <c r="I30" i="9"/>
  <c r="G30" i="9"/>
  <c r="G29" i="9"/>
  <c r="E29" i="9"/>
  <c r="A174" i="19" l="1"/>
  <c r="M38" i="19"/>
  <c r="R7" i="12"/>
  <c r="BR7" i="12" l="1"/>
  <c r="BQ7" i="12"/>
  <c r="BP7" i="12"/>
  <c r="BO7" i="12"/>
  <c r="BN7" i="12"/>
  <c r="BM7" i="12"/>
  <c r="BL7" i="12"/>
  <c r="BK7" i="12"/>
  <c r="D24" i="9" l="1"/>
  <c r="J21" i="9"/>
  <c r="J20" i="9" l="1"/>
  <c r="J19" i="9"/>
  <c r="J18" i="9"/>
  <c r="J17" i="9"/>
  <c r="D23" i="9"/>
  <c r="D22" i="9"/>
  <c r="D21" i="9"/>
  <c r="D20" i="9"/>
  <c r="D19" i="9"/>
  <c r="D18" i="9"/>
  <c r="D17" i="9"/>
  <c r="C65" i="9" l="1"/>
  <c r="C64" i="9"/>
  <c r="C63" i="9"/>
  <c r="C62" i="9"/>
  <c r="C61" i="9"/>
  <c r="C60" i="9"/>
  <c r="C59" i="9"/>
  <c r="C58" i="9"/>
  <c r="C57" i="9"/>
  <c r="C56" i="9"/>
  <c r="C55" i="9"/>
  <c r="C54" i="9"/>
  <c r="C53" i="9"/>
  <c r="J13" i="8"/>
  <c r="C12" i="9"/>
  <c r="B12" i="8"/>
  <c r="C13" i="9"/>
  <c r="B13" i="8"/>
  <c r="I9" i="9"/>
  <c r="K9" i="8"/>
  <c r="F9" i="9"/>
  <c r="E9" i="8"/>
  <c r="C9" i="9"/>
  <c r="B9" i="8"/>
  <c r="E8" i="8" l="1"/>
  <c r="A103" i="19" l="1"/>
  <c r="H6" i="8"/>
  <c r="H6" i="9"/>
  <c r="S7" i="12" l="1"/>
  <c r="D7" i="12" l="1"/>
  <c r="BJ7" i="12"/>
  <c r="BI7" i="12"/>
  <c r="BH7" i="12"/>
  <c r="BG7" i="12"/>
  <c r="BF7" i="12"/>
  <c r="BE7" i="12"/>
  <c r="BD7" i="12"/>
  <c r="BS7" i="12"/>
  <c r="I26" i="9"/>
  <c r="I28" i="9"/>
  <c r="AY7" i="12"/>
  <c r="AS7" i="12"/>
  <c r="AX7" i="12"/>
  <c r="AR7" i="12"/>
  <c r="AM7" i="12"/>
  <c r="AH7" i="12"/>
  <c r="AC7" i="12"/>
  <c r="X7" i="12"/>
  <c r="BC7" i="12"/>
  <c r="BB7" i="12"/>
  <c r="BA7" i="12"/>
  <c r="AZ7" i="12"/>
  <c r="H7" i="12"/>
  <c r="AW7" i="12"/>
  <c r="AQ7" i="12"/>
  <c r="AV7" i="12"/>
  <c r="AP7" i="12"/>
  <c r="AU7" i="12"/>
  <c r="AO7" i="12"/>
  <c r="AT7" i="12"/>
  <c r="AN7" i="12"/>
  <c r="AJ7" i="12"/>
  <c r="AI7" i="12"/>
  <c r="AL7" i="12"/>
  <c r="AG7" i="12"/>
  <c r="AK7" i="12"/>
  <c r="AF7" i="12"/>
  <c r="AE7" i="12"/>
  <c r="AD7" i="12"/>
  <c r="AB7" i="12"/>
  <c r="AA7" i="12"/>
  <c r="Z7" i="12"/>
  <c r="Y7" i="12"/>
  <c r="W7" i="12"/>
  <c r="V7" i="12"/>
  <c r="T7" i="12"/>
  <c r="U7" i="12"/>
  <c r="Q7" i="12"/>
  <c r="P7" i="12"/>
  <c r="O7" i="12"/>
  <c r="N7" i="12"/>
  <c r="M7" i="12"/>
  <c r="L7" i="12"/>
  <c r="K7" i="12"/>
  <c r="J7" i="12"/>
  <c r="I7" i="12"/>
  <c r="G7" i="12"/>
  <c r="F7" i="12"/>
  <c r="E7" i="12"/>
  <c r="C7" i="12"/>
  <c r="A7" i="12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02" i="6"/>
  <c r="B7" i="12" l="1"/>
  <c r="G26" i="9"/>
  <c r="J34" i="9" l="1"/>
  <c r="J28" i="9"/>
  <c r="J26" i="9"/>
  <c r="E38" i="9" l="1"/>
  <c r="A171" i="9" s="1"/>
  <c r="C38" i="9"/>
  <c r="I38" i="9" s="1"/>
  <c r="A175" i="9"/>
  <c r="A169" i="9"/>
  <c r="A162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72" i="9"/>
  <c r="A168" i="9"/>
  <c r="A167" i="9"/>
  <c r="A166" i="9"/>
  <c r="A165" i="9"/>
  <c r="A164" i="9"/>
  <c r="A163" i="9"/>
  <c r="A161" i="9"/>
  <c r="I34" i="9"/>
  <c r="A160" i="9" s="1"/>
  <c r="G34" i="9"/>
  <c r="A159" i="9" s="1"/>
  <c r="A158" i="9"/>
  <c r="G33" i="9"/>
  <c r="A157" i="9" s="1"/>
  <c r="E33" i="9"/>
  <c r="A156" i="9" s="1"/>
  <c r="A154" i="9"/>
  <c r="A153" i="9"/>
  <c r="A152" i="9"/>
  <c r="A150" i="9"/>
  <c r="A149" i="9"/>
  <c r="A147" i="9"/>
  <c r="A146" i="9"/>
  <c r="A145" i="9"/>
  <c r="A143" i="9"/>
  <c r="A142" i="9"/>
  <c r="A140" i="9"/>
  <c r="A139" i="9"/>
  <c r="G28" i="9"/>
  <c r="A138" i="9" s="1"/>
  <c r="A137" i="9"/>
  <c r="G27" i="9"/>
  <c r="A136" i="9" s="1"/>
  <c r="E27" i="9"/>
  <c r="A135" i="9" s="1"/>
  <c r="A132" i="9"/>
  <c r="A131" i="9"/>
  <c r="M25" i="9"/>
  <c r="K38" i="9" s="1"/>
  <c r="G25" i="9"/>
  <c r="A129" i="9" s="1"/>
  <c r="E25" i="9"/>
  <c r="A128" i="9" s="1"/>
  <c r="A111" i="9"/>
  <c r="I11" i="9"/>
  <c r="A110" i="9" s="1"/>
  <c r="C11" i="9"/>
  <c r="A109" i="9" s="1"/>
  <c r="C10" i="9"/>
  <c r="A108" i="9"/>
  <c r="A107" i="9"/>
  <c r="A105" i="9"/>
  <c r="A104" i="9"/>
  <c r="A103" i="9"/>
  <c r="A118" i="8"/>
  <c r="A117" i="8"/>
  <c r="A112" i="8"/>
  <c r="A111" i="8"/>
  <c r="O19" i="8"/>
  <c r="L19" i="8"/>
  <c r="H19" i="8"/>
  <c r="D19" i="8"/>
  <c r="H18" i="8"/>
  <c r="D18" i="8"/>
  <c r="O17" i="8"/>
  <c r="L17" i="8"/>
  <c r="H17" i="8"/>
  <c r="A116" i="8" s="1"/>
  <c r="D17" i="8"/>
  <c r="A115" i="8" s="1"/>
  <c r="H16" i="8"/>
  <c r="A114" i="8" s="1"/>
  <c r="D16" i="8"/>
  <c r="A113" i="8" s="1"/>
  <c r="A110" i="8"/>
  <c r="A109" i="8"/>
  <c r="K11" i="8"/>
  <c r="A108" i="8" s="1"/>
  <c r="B11" i="8"/>
  <c r="A107" i="8" s="1"/>
  <c r="B10" i="8"/>
  <c r="A106" i="8"/>
  <c r="A105" i="8"/>
  <c r="A104" i="8"/>
  <c r="A103" i="8"/>
  <c r="A102" i="8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55" i="9" l="1"/>
  <c r="A134" i="9"/>
  <c r="A106" i="9"/>
  <c r="F8" i="9"/>
  <c r="A133" i="9"/>
  <c r="A151" i="9"/>
  <c r="A148" i="9"/>
  <c r="A144" i="9"/>
  <c r="A130" i="9"/>
  <c r="M38" i="9" l="1"/>
  <c r="A141" i="9"/>
  <c r="A170" i="9"/>
  <c r="A173" i="9"/>
  <c r="H15" i="9" l="1"/>
  <c r="A174" i="9"/>
</calcChain>
</file>

<file path=xl/sharedStrings.xml><?xml version="1.0" encoding="utf-8"?>
<sst xmlns="http://schemas.openxmlformats.org/spreadsheetml/2006/main" count="964" uniqueCount="411">
  <si>
    <t>ふりがな</t>
  </si>
  <si>
    <t>参加者数</t>
  </si>
  <si>
    <t>発表区分</t>
  </si>
  <si>
    <t>職　　名</t>
  </si>
  <si>
    <t>学　　年</t>
  </si>
  <si>
    <t>男</t>
    <rPh sb="0" eb="1">
      <t>オトコ</t>
    </rPh>
    <phoneticPr fontId="2"/>
  </si>
  <si>
    <t>女</t>
    <rPh sb="0" eb="1">
      <t>オンナ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</si>
  <si>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</si>
  <si>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</si>
  <si>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</si>
  <si>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</si>
  <si>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都道府県名</t>
    <rPh sb="0" eb="5">
      <t>トドウフケンメイ</t>
    </rPh>
    <phoneticPr fontId="2"/>
  </si>
  <si>
    <t>部名(同好会名)</t>
    <rPh sb="0" eb="2">
      <t>ブメイ</t>
    </rPh>
    <rPh sb="3" eb="6">
      <t>ドウコウカイ</t>
    </rPh>
    <rPh sb="6" eb="7">
      <t>メイ</t>
    </rPh>
    <phoneticPr fontId="2"/>
  </si>
  <si>
    <t>発表題名</t>
    <rPh sb="0" eb="4">
      <t>ハッピョウダイメイ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</si>
  <si>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</si>
  <si>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</si>
  <si>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</si>
  <si>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性別</t>
    <phoneticPr fontId="2"/>
  </si>
  <si>
    <t>【提出先】</t>
  </si>
  <si>
    <t>【提出先】</t>
    <rPh sb="1" eb="3">
      <t>テイシュツ</t>
    </rPh>
    <rPh sb="3" eb="4">
      <t>サキ</t>
    </rPh>
    <phoneticPr fontId="2"/>
  </si>
  <si>
    <t>学校名</t>
    <phoneticPr fontId="2"/>
  </si>
  <si>
    <t>性別</t>
    <phoneticPr fontId="2"/>
  </si>
  <si>
    <t>引率責任者</t>
    <rPh sb="0" eb="2">
      <t>インソツ</t>
    </rPh>
    <rPh sb="2" eb="5">
      <t>セキニンシャ</t>
    </rPh>
    <phoneticPr fontId="2"/>
  </si>
  <si>
    <t>ポスター発表</t>
    <rPh sb="4" eb="6">
      <t>ハッピョウ</t>
    </rPh>
    <phoneticPr fontId="2"/>
  </si>
  <si>
    <t>職名</t>
    <rPh sb="0" eb="2">
      <t>ショクメイ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</si>
  <si>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</si>
  <si>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</si>
  <si>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発表区分</t>
    <rPh sb="2" eb="4">
      <t>クブン</t>
    </rPh>
    <phoneticPr fontId="2"/>
  </si>
  <si>
    <t>同一校で他の発表の有無</t>
    <rPh sb="0" eb="3">
      <t>ドウイツコウ</t>
    </rPh>
    <rPh sb="4" eb="5">
      <t>ホカ</t>
    </rPh>
    <rPh sb="6" eb="8">
      <t>ハッピョウ</t>
    </rPh>
    <rPh sb="9" eb="11">
      <t>ウム</t>
    </rPh>
    <phoneticPr fontId="2"/>
  </si>
  <si>
    <t>学年</t>
    <phoneticPr fontId="2"/>
  </si>
  <si>
    <t>巡検研修に関するコース調査票
【自然科学部門】</t>
    <rPh sb="0" eb="2">
      <t>ジュンケン</t>
    </rPh>
    <rPh sb="2" eb="4">
      <t>ケンシュウ</t>
    </rPh>
    <rPh sb="5" eb="6">
      <t>カン</t>
    </rPh>
    <rPh sb="11" eb="14">
      <t>チョウサヒョウ</t>
    </rPh>
    <phoneticPr fontId="2"/>
  </si>
  <si>
    <t>学校名</t>
    <phoneticPr fontId="2"/>
  </si>
  <si>
    <t>研究発表</t>
    <rPh sb="0" eb="2">
      <t>ケンキュウ</t>
    </rPh>
    <rPh sb="2" eb="4">
      <t>ハッピョウ</t>
    </rPh>
    <phoneticPr fontId="2"/>
  </si>
  <si>
    <t>№</t>
    <phoneticPr fontId="2"/>
  </si>
  <si>
    <t>都道府県</t>
    <rPh sb="0" eb="4">
      <t>トドウフケン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</si>
  <si>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</si>
  <si>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</si>
  <si>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</si>
  <si>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</si>
  <si>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</si>
  <si>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</si>
  <si>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</si>
  <si>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</si>
  <si>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</si>
  <si>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</si>
  <si>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</si>
  <si>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</si>
  <si>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</si>
  <si>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</si>
  <si>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</si>
  <si>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</si>
  <si>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</si>
  <si>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</si>
  <si>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</si>
  <si>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</si>
  <si>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</si>
  <si>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</si>
  <si>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</si>
  <si>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</si>
  <si>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</si>
  <si>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</si>
  <si>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</si>
  <si>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</si>
  <si>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</si>
  <si>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</si>
  <si>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</si>
  <si>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</si>
  <si>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</si>
  <si>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</si>
  <si>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</si>
  <si>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</si>
  <si>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</si>
  <si>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</si>
  <si>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</si>
  <si>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</si>
  <si>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</si>
  <si>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</si>
  <si>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</si>
  <si>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</si>
  <si>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</si>
  <si>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</si>
  <si>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</si>
  <si>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巡検の参加</t>
    <rPh sb="0" eb="2">
      <t>ジュンケン</t>
    </rPh>
    <rPh sb="3" eb="5">
      <t>サンカ</t>
    </rPh>
    <phoneticPr fontId="2"/>
  </si>
  <si>
    <t>学 校 名</t>
    <phoneticPr fontId="2"/>
  </si>
  <si>
    <t>ふりがな</t>
    <phoneticPr fontId="2"/>
  </si>
  <si>
    <t>発表等に関する基本調査
【自然科学部門】</t>
    <rPh sb="0" eb="3">
      <t>ハッピョウナド</t>
    </rPh>
    <rPh sb="4" eb="5">
      <t>カン</t>
    </rPh>
    <rPh sb="7" eb="9">
      <t>キホン</t>
    </rPh>
    <rPh sb="9" eb="11">
      <t>チョウサ</t>
    </rPh>
    <phoneticPr fontId="2"/>
  </si>
  <si>
    <t>引率者</t>
    <rPh sb="0" eb="2">
      <t>インソツ</t>
    </rPh>
    <rPh sb="2" eb="3">
      <t>シャ</t>
    </rPh>
    <phoneticPr fontId="2"/>
  </si>
  <si>
    <t>（学校名）</t>
    <phoneticPr fontId="2"/>
  </si>
  <si>
    <t>（校長名）</t>
    <phoneticPr fontId="2"/>
  </si>
  <si>
    <t>(日付)　</t>
    <phoneticPr fontId="2"/>
  </si>
  <si>
    <t>参加部門に関する基本調査
【自然科学部門】</t>
    <rPh sb="0" eb="2">
      <t>サンカ</t>
    </rPh>
    <rPh sb="2" eb="4">
      <t>ブモン</t>
    </rPh>
    <rPh sb="5" eb="6">
      <t>カン</t>
    </rPh>
    <rPh sb="8" eb="10">
      <t>キホン</t>
    </rPh>
    <rPh sb="10" eb="12">
      <t>チョウサ</t>
    </rPh>
    <rPh sb="14" eb="16">
      <t>シゼン</t>
    </rPh>
    <rPh sb="16" eb="18">
      <t>カガク</t>
    </rPh>
    <rPh sb="18" eb="20">
      <t>ブモン</t>
    </rPh>
    <phoneticPr fontId="2"/>
  </si>
  <si>
    <t>部　名
（同好会名）</t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</si>
  <si>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</si>
  <si>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</si>
  <si>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</si>
  <si>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</si>
  <si>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</si>
  <si>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</si>
  <si>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</si>
  <si>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がっこう　ふりがな</t>
    <phoneticPr fontId="2"/>
  </si>
  <si>
    <t>学校名</t>
    <rPh sb="0" eb="2">
      <t>ガッコウ</t>
    </rPh>
    <rPh sb="2" eb="3">
      <t>メイ</t>
    </rPh>
    <phoneticPr fontId="2"/>
  </si>
  <si>
    <t>FAX番号</t>
    <rPh sb="3" eb="5">
      <t>バンゴウ</t>
    </rPh>
    <phoneticPr fontId="2"/>
  </si>
  <si>
    <t>所在地</t>
    <rPh sb="0" eb="3">
      <t>ショザイチ</t>
    </rPh>
    <phoneticPr fontId="2"/>
  </si>
  <si>
    <t>部名ふりがな</t>
    <rPh sb="0" eb="2">
      <t>ブメイ</t>
    </rPh>
    <phoneticPr fontId="2"/>
  </si>
  <si>
    <t>部名（同好会名）</t>
    <rPh sb="0" eb="2">
      <t>ブメイ</t>
    </rPh>
    <rPh sb="3" eb="6">
      <t>ドウコウカイ</t>
    </rPh>
    <rPh sb="6" eb="7">
      <t>メイ</t>
    </rPh>
    <phoneticPr fontId="2"/>
  </si>
  <si>
    <t>引率責任者ふりがな</t>
    <rPh sb="0" eb="2">
      <t>インソツ</t>
    </rPh>
    <rPh sb="2" eb="5">
      <t>セキニンシャ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</si>
  <si>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</si>
  <si>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</si>
  <si>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同一校での発表の有無</t>
    <rPh sb="0" eb="2">
      <t>ドウイツ</t>
    </rPh>
    <rPh sb="2" eb="3">
      <t>コウ</t>
    </rPh>
    <rPh sb="5" eb="7">
      <t>ハッピョウ</t>
    </rPh>
    <rPh sb="8" eb="10">
      <t>ウム</t>
    </rPh>
    <phoneticPr fontId="2"/>
  </si>
  <si>
    <t>氏名</t>
    <rPh sb="0" eb="2">
      <t>シメイ</t>
    </rPh>
    <phoneticPr fontId="2"/>
  </si>
  <si>
    <t>発表生徒性別</t>
    <rPh sb="0" eb="2">
      <t>ハッピョウ</t>
    </rPh>
    <rPh sb="2" eb="4">
      <t>セイト</t>
    </rPh>
    <rPh sb="4" eb="6">
      <t>セイベツ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</si>
  <si>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</si>
  <si>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</si>
  <si>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</si>
  <si>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</si>
  <si>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</si>
  <si>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第４</t>
    <rPh sb="0" eb="1">
      <t>ダイ</t>
    </rPh>
    <phoneticPr fontId="2"/>
  </si>
  <si>
    <t>第５</t>
    <rPh sb="0" eb="1">
      <t>ダイ</t>
    </rPh>
    <phoneticPr fontId="2"/>
  </si>
  <si>
    <t>第６</t>
    <rPh sb="0" eb="1">
      <t>ダイ</t>
    </rPh>
    <phoneticPr fontId="2"/>
  </si>
  <si>
    <t>第７</t>
    <rPh sb="0" eb="1">
      <t>ダイ</t>
    </rPh>
    <phoneticPr fontId="2"/>
  </si>
  <si>
    <t>第８</t>
    <rPh sb="0" eb="1">
      <t>ダイ</t>
    </rPh>
    <phoneticPr fontId="2"/>
  </si>
  <si>
    <t>第９</t>
    <rPh sb="0" eb="1">
      <t>ダイ</t>
    </rPh>
    <phoneticPr fontId="2"/>
  </si>
  <si>
    <t>第11</t>
    <rPh sb="0" eb="1">
      <t>ダイ</t>
    </rPh>
    <phoneticPr fontId="2"/>
  </si>
  <si>
    <t>第10</t>
    <rPh sb="0" eb="1">
      <t>ダイ</t>
    </rPh>
    <phoneticPr fontId="2"/>
  </si>
  <si>
    <t>メールアドレス</t>
    <phoneticPr fontId="2"/>
  </si>
  <si>
    <t>順位</t>
    <rPh sb="0" eb="2">
      <t>ジュンイ</t>
    </rPh>
    <phoneticPr fontId="2"/>
  </si>
  <si>
    <t>コース</t>
    <phoneticPr fontId="2"/>
  </si>
  <si>
    <t>巡検研修のコース希望</t>
    <rPh sb="0" eb="2">
      <t>ジュンケン</t>
    </rPh>
    <rPh sb="2" eb="4">
      <t>ケンシュウ</t>
    </rPh>
    <phoneticPr fontId="2"/>
  </si>
  <si>
    <t>巡検研修のコースの番号を選んでください。</t>
    <rPh sb="0" eb="2">
      <t>ジュンケン</t>
    </rPh>
    <rPh sb="2" eb="4">
      <t>ケンシュウ</t>
    </rPh>
    <rPh sb="9" eb="11">
      <t>バンゴウ</t>
    </rPh>
    <rPh sb="12" eb="13">
      <t>エラ</t>
    </rPh>
    <phoneticPr fontId="2"/>
  </si>
  <si>
    <t>都道府県番号</t>
    <rPh sb="0" eb="4">
      <t>トドウフケン</t>
    </rPh>
    <rPh sb="4" eb="6">
      <t>バンゴウ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</si>
  <si>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</si>
  <si>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←特にない場合は　「なし」　と記入してください。</t>
    <phoneticPr fontId="2"/>
  </si>
  <si>
    <t>発表生徒2ふりがな</t>
    <rPh sb="0" eb="2">
      <t>ハッピョウ</t>
    </rPh>
    <rPh sb="2" eb="4">
      <t>セイト</t>
    </rPh>
    <phoneticPr fontId="2"/>
  </si>
  <si>
    <t>発表生徒2氏</t>
    <rPh sb="0" eb="2">
      <t>ハッピョウ</t>
    </rPh>
    <rPh sb="2" eb="4">
      <t>セイト</t>
    </rPh>
    <rPh sb="5" eb="6">
      <t>シ</t>
    </rPh>
    <phoneticPr fontId="2"/>
  </si>
  <si>
    <t>発表生徒2名</t>
    <rPh sb="0" eb="2">
      <t>ハッピョウ</t>
    </rPh>
    <rPh sb="2" eb="4">
      <t>セイト</t>
    </rPh>
    <rPh sb="5" eb="6">
      <t>メイ</t>
    </rPh>
    <phoneticPr fontId="2"/>
  </si>
  <si>
    <t>発表生徒2学年</t>
    <rPh sb="0" eb="2">
      <t>ハッピョウ</t>
    </rPh>
    <rPh sb="2" eb="4">
      <t>セイト</t>
    </rPh>
    <rPh sb="5" eb="7">
      <t>ガクネン</t>
    </rPh>
    <phoneticPr fontId="2"/>
  </si>
  <si>
    <t>発表生徒3ふりがな</t>
    <rPh sb="0" eb="2">
      <t>ハッピョウ</t>
    </rPh>
    <rPh sb="2" eb="4">
      <t>セイト</t>
    </rPh>
    <phoneticPr fontId="2"/>
  </si>
  <si>
    <t>発表生徒3氏</t>
    <rPh sb="0" eb="2">
      <t>ハッピョウ</t>
    </rPh>
    <rPh sb="2" eb="4">
      <t>セイト</t>
    </rPh>
    <rPh sb="5" eb="6">
      <t>シ</t>
    </rPh>
    <phoneticPr fontId="2"/>
  </si>
  <si>
    <t>発表生徒3名</t>
    <rPh sb="0" eb="2">
      <t>ハッピョウ</t>
    </rPh>
    <rPh sb="2" eb="4">
      <t>セイト</t>
    </rPh>
    <rPh sb="5" eb="6">
      <t>メイ</t>
    </rPh>
    <phoneticPr fontId="2"/>
  </si>
  <si>
    <t>観覧生徒3学年</t>
    <rPh sb="0" eb="2">
      <t>カンラン</t>
    </rPh>
    <rPh sb="2" eb="4">
      <t>セイト</t>
    </rPh>
    <rPh sb="5" eb="7">
      <t>ガクネン</t>
    </rPh>
    <phoneticPr fontId="2"/>
  </si>
  <si>
    <t>観覧生徒3性別</t>
    <rPh sb="0" eb="2">
      <t>カンラン</t>
    </rPh>
    <rPh sb="2" eb="4">
      <t>セイト</t>
    </rPh>
    <rPh sb="5" eb="7">
      <t>セイベツ</t>
    </rPh>
    <phoneticPr fontId="2"/>
  </si>
  <si>
    <t>発表生徒4ふりがな</t>
    <rPh sb="0" eb="2">
      <t>ハッピョウ</t>
    </rPh>
    <rPh sb="2" eb="4">
      <t>セイト</t>
    </rPh>
    <phoneticPr fontId="2"/>
  </si>
  <si>
    <t>発表生徒4氏</t>
    <rPh sb="0" eb="2">
      <t>ハッピョウ</t>
    </rPh>
    <rPh sb="2" eb="4">
      <t>セイト</t>
    </rPh>
    <rPh sb="5" eb="6">
      <t>シ</t>
    </rPh>
    <phoneticPr fontId="2"/>
  </si>
  <si>
    <t>発表生徒4名</t>
    <rPh sb="0" eb="2">
      <t>ハッピョウ</t>
    </rPh>
    <rPh sb="2" eb="4">
      <t>セイト</t>
    </rPh>
    <rPh sb="5" eb="6">
      <t>メイ</t>
    </rPh>
    <phoneticPr fontId="2"/>
  </si>
  <si>
    <t>観覧生徒4学年</t>
    <rPh sb="0" eb="2">
      <t>カンラン</t>
    </rPh>
    <rPh sb="2" eb="4">
      <t>セイト</t>
    </rPh>
    <rPh sb="5" eb="7">
      <t>ガクネン</t>
    </rPh>
    <phoneticPr fontId="2"/>
  </si>
  <si>
    <t>観覧生徒4性別</t>
    <rPh sb="0" eb="2">
      <t>カンラン</t>
    </rPh>
    <rPh sb="2" eb="4">
      <t>セイト</t>
    </rPh>
    <rPh sb="5" eb="7">
      <t>セイベツ</t>
    </rPh>
    <phoneticPr fontId="2"/>
  </si>
  <si>
    <t>引率者5ふりがな</t>
    <rPh sb="0" eb="3">
      <t>インソツシャ</t>
    </rPh>
    <phoneticPr fontId="2"/>
  </si>
  <si>
    <t>引率者5氏</t>
    <rPh sb="0" eb="3">
      <t>インソツシャ</t>
    </rPh>
    <rPh sb="4" eb="5">
      <t>シ</t>
    </rPh>
    <phoneticPr fontId="2"/>
  </si>
  <si>
    <t>引率者5名</t>
    <rPh sb="0" eb="3">
      <t>インソツシャ</t>
    </rPh>
    <rPh sb="4" eb="5">
      <t>メイ</t>
    </rPh>
    <phoneticPr fontId="2"/>
  </si>
  <si>
    <t>引率者5職名</t>
    <rPh sb="0" eb="3">
      <t>インソツシャ</t>
    </rPh>
    <rPh sb="4" eb="6">
      <t>ショクメイ</t>
    </rPh>
    <phoneticPr fontId="2"/>
  </si>
  <si>
    <t>引率者5性別</t>
    <rPh sb="0" eb="3">
      <t>インソツシャ</t>
    </rPh>
    <rPh sb="4" eb="6">
      <t>セイベツ</t>
    </rPh>
    <phoneticPr fontId="2"/>
  </si>
  <si>
    <t>引率者6ふりがな</t>
    <rPh sb="0" eb="3">
      <t>インソツシャ</t>
    </rPh>
    <phoneticPr fontId="2"/>
  </si>
  <si>
    <t>引率者6氏</t>
    <rPh sb="0" eb="3">
      <t>インソツシャ</t>
    </rPh>
    <rPh sb="4" eb="5">
      <t>シ</t>
    </rPh>
    <phoneticPr fontId="2"/>
  </si>
  <si>
    <t>引率者6名</t>
    <rPh sb="0" eb="3">
      <t>インソツシャ</t>
    </rPh>
    <rPh sb="4" eb="5">
      <t>メイ</t>
    </rPh>
    <phoneticPr fontId="2"/>
  </si>
  <si>
    <t>引率者6職名</t>
    <rPh sb="0" eb="3">
      <t>インソツシャ</t>
    </rPh>
    <rPh sb="4" eb="6">
      <t>ショクメイ</t>
    </rPh>
    <phoneticPr fontId="2"/>
  </si>
  <si>
    <t>引率者6性別</t>
    <rPh sb="0" eb="3">
      <t>インソツシャ</t>
    </rPh>
    <rPh sb="4" eb="6">
      <t>セイベツ</t>
    </rPh>
    <phoneticPr fontId="2"/>
  </si>
  <si>
    <t>発表生徒1ふりがな</t>
    <rPh sb="0" eb="2">
      <t>ハッピョウ</t>
    </rPh>
    <rPh sb="2" eb="4">
      <t>セイト</t>
    </rPh>
    <phoneticPr fontId="2"/>
  </si>
  <si>
    <t>発表生徒1氏</t>
    <rPh sb="0" eb="2">
      <t>ハッピョウ</t>
    </rPh>
    <rPh sb="2" eb="4">
      <t>セイト</t>
    </rPh>
    <rPh sb="5" eb="6">
      <t>シ</t>
    </rPh>
    <phoneticPr fontId="2"/>
  </si>
  <si>
    <t>発表生徒1名</t>
    <rPh sb="0" eb="2">
      <t>ハッピョウ</t>
    </rPh>
    <rPh sb="2" eb="4">
      <t>セイト</t>
    </rPh>
    <rPh sb="5" eb="6">
      <t>メイ</t>
    </rPh>
    <phoneticPr fontId="2"/>
  </si>
  <si>
    <t>発表生徒1学年</t>
    <rPh sb="0" eb="2">
      <t>ハッピョウ</t>
    </rPh>
    <rPh sb="2" eb="4">
      <t>セイト</t>
    </rPh>
    <rPh sb="5" eb="7">
      <t>ガクネン</t>
    </rPh>
    <phoneticPr fontId="2"/>
  </si>
  <si>
    <t>発表生徒1性別</t>
    <rPh sb="0" eb="2">
      <t>ハッピョウ</t>
    </rPh>
    <rPh sb="2" eb="4">
      <t>セイト</t>
    </rPh>
    <rPh sb="5" eb="7">
      <t>セイベツ</t>
    </rPh>
    <phoneticPr fontId="2"/>
  </si>
  <si>
    <t>E-mail</t>
    <phoneticPr fontId="2"/>
  </si>
  <si>
    <t>校長名</t>
    <rPh sb="0" eb="2">
      <t>コウチョウ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</si>
  <si>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</si>
  <si>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</si>
  <si>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</si>
  <si>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</si>
  <si>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</si>
  <si>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学校名</t>
    <rPh sb="0" eb="3">
      <t>ガッコウメイ</t>
    </rPh>
    <phoneticPr fontId="2"/>
  </si>
  <si>
    <t>部名</t>
    <rPh sb="0" eb="1">
      <t>ブ</t>
    </rPh>
    <rPh sb="1" eb="2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</si>
  <si>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</si>
  <si>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</si>
  <si>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発表題名ふりがな</t>
    <rPh sb="0" eb="2">
      <t>ハッピョウ</t>
    </rPh>
    <rPh sb="2" eb="4">
      <t>ダイメイ</t>
    </rPh>
    <phoneticPr fontId="2"/>
  </si>
  <si>
    <t>発表題名</t>
    <rPh sb="0" eb="2">
      <t>ハッピョウ</t>
    </rPh>
    <rPh sb="2" eb="4">
      <t>ダイメイ</t>
    </rPh>
    <phoneticPr fontId="2"/>
  </si>
  <si>
    <t>発表者1氏ふりがな</t>
    <rPh sb="0" eb="3">
      <t>ハッピョウシャ</t>
    </rPh>
    <rPh sb="4" eb="5">
      <t>シ</t>
    </rPh>
    <phoneticPr fontId="2"/>
  </si>
  <si>
    <t>発表者1名ふりがな</t>
    <rPh sb="0" eb="3">
      <t>ハッピョウシャ</t>
    </rPh>
    <rPh sb="4" eb="5">
      <t>メイ</t>
    </rPh>
    <phoneticPr fontId="2"/>
  </si>
  <si>
    <t>発表者1氏</t>
    <rPh sb="0" eb="3">
      <t>ハッピョウシャ</t>
    </rPh>
    <rPh sb="4" eb="5">
      <t>シ</t>
    </rPh>
    <phoneticPr fontId="2"/>
  </si>
  <si>
    <t>発表者1名</t>
    <rPh sb="0" eb="3">
      <t>ハッピョウシャ</t>
    </rPh>
    <rPh sb="4" eb="5">
      <t>メイ</t>
    </rPh>
    <phoneticPr fontId="2"/>
  </si>
  <si>
    <t>連絡事項</t>
    <rPh sb="0" eb="2">
      <t>レンラク</t>
    </rPh>
    <rPh sb="2" eb="4">
      <t>ジコウ</t>
    </rPh>
    <phoneticPr fontId="2"/>
  </si>
  <si>
    <t>他のコンテスト</t>
    <rPh sb="0" eb="1">
      <t>タ</t>
    </rPh>
    <phoneticPr fontId="2"/>
  </si>
  <si>
    <t>引率責任者スマホ・携帯番号</t>
    <rPh sb="0" eb="2">
      <t>インソツ</t>
    </rPh>
    <rPh sb="2" eb="5">
      <t>セキニンシャ</t>
    </rPh>
    <rPh sb="9" eb="11">
      <t>ケイタイ</t>
    </rPh>
    <rPh sb="11" eb="13">
      <t>バンゴウ</t>
    </rPh>
    <phoneticPr fontId="2"/>
  </si>
  <si>
    <t>引率責任者スマホ・携帯メールアドレス</t>
    <rPh sb="0" eb="2">
      <t>インソツ</t>
    </rPh>
    <rPh sb="2" eb="5">
      <t>セキニンシャ</t>
    </rPh>
    <rPh sb="9" eb="11">
      <t>ケイタイ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</si>
  <si>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</si>
  <si>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</si>
  <si>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</si>
  <si>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</si>
  <si>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</si>
  <si>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第6希望</t>
    <rPh sb="0" eb="1">
      <t>ダイ</t>
    </rPh>
    <rPh sb="2" eb="4">
      <t>キボウ</t>
    </rPh>
    <phoneticPr fontId="2"/>
  </si>
  <si>
    <t>第7希望</t>
    <rPh sb="0" eb="1">
      <t>ダイ</t>
    </rPh>
    <rPh sb="2" eb="4">
      <t>キボウ</t>
    </rPh>
    <phoneticPr fontId="2"/>
  </si>
  <si>
    <t>第8希望</t>
    <rPh sb="0" eb="1">
      <t>ダイ</t>
    </rPh>
    <rPh sb="2" eb="4">
      <t>キボウ</t>
    </rPh>
    <phoneticPr fontId="2"/>
  </si>
  <si>
    <t>第9希望</t>
    <rPh sb="0" eb="1">
      <t>ダイ</t>
    </rPh>
    <rPh sb="2" eb="4">
      <t>キボウ</t>
    </rPh>
    <phoneticPr fontId="2"/>
  </si>
  <si>
    <t>第10希望</t>
    <rPh sb="0" eb="1">
      <t>ダイ</t>
    </rPh>
    <rPh sb="3" eb="5">
      <t>キボウ</t>
    </rPh>
    <phoneticPr fontId="2"/>
  </si>
  <si>
    <t>第11希望</t>
    <rPh sb="0" eb="1">
      <t>ダイ</t>
    </rPh>
    <rPh sb="3" eb="5">
      <t>キボウ</t>
    </rPh>
    <phoneticPr fontId="2"/>
  </si>
  <si>
    <t>第12希望</t>
    <rPh sb="0" eb="1">
      <t>ダイ</t>
    </rPh>
    <rPh sb="3" eb="5">
      <t>キボウ</t>
    </rPh>
    <phoneticPr fontId="2"/>
  </si>
  <si>
    <t>第13希望</t>
    <rPh sb="0" eb="1">
      <t>ダイ</t>
    </rPh>
    <rPh sb="3" eb="5">
      <t>キボウ</t>
    </rPh>
    <phoneticPr fontId="2"/>
  </si>
  <si>
    <t>第14希望</t>
    <rPh sb="0" eb="1">
      <t>ダイ</t>
    </rPh>
    <rPh sb="3" eb="5">
      <t>キボウ</t>
    </rPh>
    <phoneticPr fontId="2"/>
  </si>
  <si>
    <t>発表生徒2性別</t>
    <rPh sb="0" eb="2">
      <t>ハッピョウ</t>
    </rPh>
    <rPh sb="2" eb="4">
      <t>セイト</t>
    </rPh>
    <rPh sb="5" eb="7">
      <t>セイベツ</t>
    </rPh>
    <phoneticPr fontId="2"/>
  </si>
  <si>
    <t>発表生徒1参加</t>
    <rPh sb="0" eb="2">
      <t>ハッピョウ</t>
    </rPh>
    <rPh sb="2" eb="4">
      <t>セイト</t>
    </rPh>
    <rPh sb="5" eb="7">
      <t>サンカ</t>
    </rPh>
    <phoneticPr fontId="2"/>
  </si>
  <si>
    <t>発表生徒2参加</t>
    <rPh sb="0" eb="2">
      <t>ハッピョウ</t>
    </rPh>
    <rPh sb="2" eb="4">
      <t>セイト</t>
    </rPh>
    <rPh sb="5" eb="7">
      <t>サンカ</t>
    </rPh>
    <phoneticPr fontId="2"/>
  </si>
  <si>
    <t>観覧生徒3参加</t>
    <rPh sb="0" eb="2">
      <t>カンラン</t>
    </rPh>
    <rPh sb="2" eb="4">
      <t>セイト</t>
    </rPh>
    <rPh sb="5" eb="7">
      <t>サンカ</t>
    </rPh>
    <phoneticPr fontId="2"/>
  </si>
  <si>
    <t>観覧生徒4参加</t>
    <rPh sb="0" eb="2">
      <t>カンラン</t>
    </rPh>
    <rPh sb="2" eb="4">
      <t>セイト</t>
    </rPh>
    <rPh sb="5" eb="7">
      <t>サンカ</t>
    </rPh>
    <phoneticPr fontId="2"/>
  </si>
  <si>
    <t>引率者5参加</t>
    <rPh sb="0" eb="3">
      <t>インソツシャ</t>
    </rPh>
    <rPh sb="4" eb="6">
      <t>サンカ</t>
    </rPh>
    <phoneticPr fontId="2"/>
  </si>
  <si>
    <t>引率者6参加</t>
    <rPh sb="0" eb="3">
      <t>インソツシャ</t>
    </rPh>
    <rPh sb="4" eb="6">
      <t>サンカ</t>
    </rPh>
    <phoneticPr fontId="2"/>
  </si>
  <si>
    <t>男子生徒</t>
    <rPh sb="0" eb="2">
      <t>ダンシ</t>
    </rPh>
    <rPh sb="2" eb="4">
      <t>セイト</t>
    </rPh>
    <phoneticPr fontId="2"/>
  </si>
  <si>
    <t>女子生徒</t>
    <rPh sb="0" eb="2">
      <t>ジョシ</t>
    </rPh>
    <rPh sb="2" eb="4">
      <t>セイト</t>
    </rPh>
    <phoneticPr fontId="2"/>
  </si>
  <si>
    <t>引率者</t>
    <rPh sb="0" eb="3">
      <t>インソツシャ</t>
    </rPh>
    <phoneticPr fontId="2"/>
  </si>
  <si>
    <t>合計</t>
    <rPh sb="0" eb="2">
      <t>ゴウケイ</t>
    </rPh>
    <phoneticPr fontId="2"/>
  </si>
  <si>
    <t>巡検等費用</t>
    <rPh sb="0" eb="2">
      <t>ジュンケン</t>
    </rPh>
    <rPh sb="2" eb="3">
      <t>トウ</t>
    </rPh>
    <rPh sb="3" eb="5">
      <t>ヒヨウ</t>
    </rPh>
    <phoneticPr fontId="2"/>
  </si>
  <si>
    <t>事務局への連絡事項</t>
    <rPh sb="0" eb="3">
      <t>ジムキョク</t>
    </rPh>
    <rPh sb="5" eb="7">
      <t>レンラク</t>
    </rPh>
    <rPh sb="7" eb="9">
      <t>ジコウ</t>
    </rPh>
    <phoneticPr fontId="2"/>
  </si>
  <si>
    <t>氏　名</t>
    <rPh sb="0" eb="1">
      <t>シ</t>
    </rPh>
    <rPh sb="2" eb="3">
      <t>メイ</t>
    </rPh>
    <phoneticPr fontId="2"/>
  </si>
  <si>
    <t>有</t>
    <rPh sb="0" eb="1">
      <t>アリ</t>
    </rPh>
    <phoneticPr fontId="2"/>
  </si>
  <si>
    <t>提出先</t>
    <rPh sb="0" eb="2">
      <t>テイシュツ</t>
    </rPh>
    <rPh sb="2" eb="3">
      <t>サキ</t>
    </rPh>
    <phoneticPr fontId="2"/>
  </si>
  <si>
    <t>負担金</t>
    <rPh sb="0" eb="3">
      <t>フタンキン</t>
    </rPh>
    <phoneticPr fontId="2"/>
  </si>
  <si>
    <t>交通費</t>
    <rPh sb="0" eb="3">
      <t>コウツウヒ</t>
    </rPh>
    <phoneticPr fontId="2"/>
  </si>
  <si>
    <t>総額</t>
    <rPh sb="0" eb="2">
      <t>ソウガク</t>
    </rPh>
    <phoneticPr fontId="2"/>
  </si>
  <si>
    <t>沖縄県</t>
    <phoneticPr fontId="2"/>
  </si>
  <si>
    <t>兵庫県</t>
    <phoneticPr fontId="2"/>
  </si>
  <si>
    <t>滋賀県</t>
    <phoneticPr fontId="2"/>
  </si>
  <si>
    <t>三重県</t>
    <phoneticPr fontId="2"/>
  </si>
  <si>
    <t>岐阜県</t>
    <phoneticPr fontId="2"/>
  </si>
  <si>
    <t>長野県</t>
    <phoneticPr fontId="2"/>
  </si>
  <si>
    <t>石川県</t>
    <phoneticPr fontId="2"/>
  </si>
  <si>
    <t>富山県</t>
    <phoneticPr fontId="2"/>
  </si>
  <si>
    <t>千葉県</t>
    <phoneticPr fontId="2"/>
  </si>
  <si>
    <t>茨城県</t>
    <phoneticPr fontId="2"/>
  </si>
  <si>
    <t>宮城県</t>
    <phoneticPr fontId="2"/>
  </si>
  <si>
    <t>県番号</t>
    <rPh sb="0" eb="1">
      <t>ケン</t>
    </rPh>
    <rPh sb="1" eb="3">
      <t>バンゴウ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</si>
  <si>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</si>
  <si>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</si>
  <si>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</si>
  <si>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</si>
  <si>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</si>
  <si>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</si>
  <si>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</si>
  <si>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</si>
  <si>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</si>
  <si>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性別</t>
  </si>
  <si>
    <t>J</t>
    <phoneticPr fontId="2"/>
  </si>
  <si>
    <t>K</t>
    <phoneticPr fontId="2"/>
  </si>
  <si>
    <t>各都道府県専門部理事</t>
    <rPh sb="0" eb="5">
      <t>カクトドウフケン</t>
    </rPh>
    <rPh sb="5" eb="7">
      <t>センモン</t>
    </rPh>
    <rPh sb="7" eb="8">
      <t>ブ</t>
    </rPh>
    <rPh sb="8" eb="10">
      <t>リジ</t>
    </rPh>
    <phoneticPr fontId="2"/>
  </si>
  <si>
    <t>分野</t>
    <rPh sb="0" eb="2">
      <t>ブンヤ</t>
    </rPh>
    <phoneticPr fontId="2"/>
  </si>
  <si>
    <r>
      <rPr>
        <sz val="14"/>
        <color rgb="FFFF0000"/>
        <rFont val="ＭＳ ゴシック"/>
        <family val="3"/>
        <charset val="128"/>
      </rPr>
      <t>上で入力した引率責任者も再度入力してください。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職名についても入力してください。</t>
    </r>
    <rPh sb="0" eb="1">
      <t>ウエ</t>
    </rPh>
    <rPh sb="2" eb="4">
      <t>ニュウリョク</t>
    </rPh>
    <rPh sb="6" eb="8">
      <t>インソツ</t>
    </rPh>
    <rPh sb="8" eb="11">
      <t>セキニンシャ</t>
    </rPh>
    <rPh sb="12" eb="14">
      <t>サイド</t>
    </rPh>
    <rPh sb="14" eb="16">
      <t>ニュウリョク</t>
    </rPh>
    <rPh sb="24" eb="26">
      <t>ショクメイ</t>
    </rPh>
    <rPh sb="31" eb="33">
      <t>ニュウリョク</t>
    </rPh>
    <phoneticPr fontId="2"/>
  </si>
  <si>
    <t>作成した日付を記入してください。</t>
    <rPh sb="0" eb="2">
      <t>サクセイ</t>
    </rPh>
    <rPh sb="7" eb="9">
      <t>キニュウ</t>
    </rPh>
    <phoneticPr fontId="2"/>
  </si>
  <si>
    <r>
      <t>発表者は</t>
    </r>
    <r>
      <rPr>
        <sz val="14"/>
        <color rgb="FFFF0000"/>
        <rFont val="ＭＳ ゴシック"/>
        <family val="3"/>
        <charset val="128"/>
      </rPr>
      <t>２名以内</t>
    </r>
    <r>
      <rPr>
        <sz val="11"/>
        <rFont val="ＭＳ ゴシック"/>
        <family val="3"/>
        <charset val="128"/>
      </rPr>
      <t xml:space="preserve">です。行の挿入等はしないでください。
文字と文字の間にスペースを入れないでください。
</t>
    </r>
    <rPh sb="0" eb="2">
      <t>ハッピョウ</t>
    </rPh>
    <rPh sb="2" eb="3">
      <t>シャ</t>
    </rPh>
    <rPh sb="5" eb="6">
      <t>メイ</t>
    </rPh>
    <rPh sb="6" eb="8">
      <t>イナイ</t>
    </rPh>
    <rPh sb="11" eb="12">
      <t>ギョウ</t>
    </rPh>
    <rPh sb="13" eb="15">
      <t>ソウニュウ</t>
    </rPh>
    <rPh sb="15" eb="16">
      <t>トウ</t>
    </rPh>
    <rPh sb="27" eb="29">
      <t>モジ</t>
    </rPh>
    <rPh sb="30" eb="32">
      <t>モジ</t>
    </rPh>
    <rPh sb="33" eb="34">
      <t>アイダ</t>
    </rPh>
    <rPh sb="40" eb="41">
      <t>イ</t>
    </rPh>
    <phoneticPr fontId="2"/>
  </si>
  <si>
    <t>発表者</t>
    <rPh sb="0" eb="2">
      <t>ハッピョウ</t>
    </rPh>
    <rPh sb="2" eb="3">
      <t>シャ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</si>
  <si>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</si>
  <si>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</si>
  <si>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>総額を</t>
    </r>
    <r>
      <rPr>
        <sz val="11"/>
        <rFont val="ＭＳ ゴシック"/>
        <family val="3"/>
        <charset val="128"/>
      </rPr>
      <t>各都道府県（芸術）文化連盟</t>
    </r>
    <r>
      <rPr>
        <sz val="11"/>
        <color theme="1"/>
        <rFont val="ＭＳ ゴシック"/>
        <family val="3"/>
        <charset val="128"/>
      </rPr>
      <t>を通して事前に納入してください。</t>
    </r>
    <rPh sb="0" eb="2">
      <t>ソウガク</t>
    </rPh>
    <rPh sb="3" eb="8">
      <t>カクトドウフケン</t>
    </rPh>
    <rPh sb="9" eb="11">
      <t>ゲイジュツ</t>
    </rPh>
    <rPh sb="12" eb="14">
      <t>ブンカ</t>
    </rPh>
    <rPh sb="14" eb="16">
      <t>レンメイ</t>
    </rPh>
    <rPh sb="17" eb="18">
      <t>トオ</t>
    </rPh>
    <rPh sb="20" eb="22">
      <t>ジゼン</t>
    </rPh>
    <rPh sb="23" eb="25">
      <t>ノウニュウ</t>
    </rPh>
    <phoneticPr fontId="2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</si>
  <si>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2"/>
  </si>
  <si>
    <t>県コード</t>
    <rPh sb="0" eb="1">
      <t>ケン</t>
    </rPh>
    <phoneticPr fontId="2"/>
  </si>
  <si>
    <t>県コード</t>
    <rPh sb="0" eb="1">
      <t>ケン</t>
    </rPh>
    <phoneticPr fontId="2"/>
  </si>
  <si>
    <t>郵便番号</t>
    <rPh sb="0" eb="2">
      <t>ユウビン</t>
    </rPh>
    <rPh sb="2" eb="4">
      <t>バンゴウ</t>
    </rPh>
    <phoneticPr fontId="2"/>
  </si>
  <si>
    <t>発表生徒１</t>
    <rPh sb="0" eb="2">
      <t>ハッピョウ</t>
    </rPh>
    <rPh sb="2" eb="4">
      <t>セイト</t>
    </rPh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</si>
  <si>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</si>
  <si>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</si>
  <si>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</si>
  <si>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</si>
  <si>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発表生徒２</t>
    <rPh sb="0" eb="2">
      <t>ハッピョウ</t>
    </rPh>
    <rPh sb="2" eb="4">
      <t>セイト</t>
    </rPh>
    <phoneticPr fontId="2"/>
  </si>
  <si>
    <t>校長名</t>
    <rPh sb="0" eb="3">
      <t>コウチョウメイ</t>
    </rPh>
    <phoneticPr fontId="2"/>
  </si>
  <si>
    <t>コンテスト入賞歴</t>
    <rPh sb="5" eb="7">
      <t>ニュウショウ</t>
    </rPh>
    <rPh sb="7" eb="8">
      <t>レキ</t>
    </rPh>
    <phoneticPr fontId="2"/>
  </si>
  <si>
    <t>緊急連絡先</t>
    <rPh sb="0" eb="2">
      <t>キンキュウ</t>
    </rPh>
    <rPh sb="2" eb="5">
      <t>レンラクサキ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</si>
  <si>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</si>
  <si>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</si>
  <si>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巡検参加</t>
    <rPh sb="0" eb="2">
      <t>ジュンケン</t>
    </rPh>
    <rPh sb="2" eb="4">
      <t>サンカ</t>
    </rPh>
    <phoneticPr fontId="2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</si>
  <si>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2"/>
  </si>
  <si>
    <t>巡検研修</t>
    <rPh sb="0" eb="2">
      <t>ジュンケン</t>
    </rPh>
    <rPh sb="2" eb="4">
      <t>ケンシュウ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</si>
  <si>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</si>
  <si>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</si>
  <si>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</si>
  <si>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</si>
  <si>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</si>
  <si>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</si>
  <si>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</si>
  <si>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</si>
  <si>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第９希望</t>
    <rPh sb="0" eb="1">
      <t>ダイ</t>
    </rPh>
    <rPh sb="2" eb="4">
      <t>キボウ</t>
    </rPh>
    <phoneticPr fontId="2"/>
  </si>
  <si>
    <t>都道府県名</t>
    <rPh sb="0" eb="4">
      <t>トドウフケン</t>
    </rPh>
    <rPh sb="4" eb="5">
      <t>メイ</t>
    </rPh>
    <phoneticPr fontId="2"/>
  </si>
  <si>
    <t>県コード</t>
    <rPh sb="0" eb="1">
      <t>ケン</t>
    </rPh>
    <phoneticPr fontId="2"/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</si>
  <si>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</si>
  <si>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</si>
  <si>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</si>
  <si>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</si>
  <si>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</si>
  <si>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</si>
  <si>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</si>
  <si>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</si>
  <si>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</si>
  <si>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</si>
  <si>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コース</t>
    <phoneticPr fontId="2"/>
  </si>
  <si>
    <r>
      <rPr>
        <sz val="11"/>
        <rFont val="ＭＳ Ｐゴシック"/>
        <family val="3"/>
        <charset val="128"/>
      </rPr>
      <t>プログラムや論文集、賞状の学校名は、</t>
    </r>
    <r>
      <rPr>
        <sz val="14"/>
        <color rgb="FF0000FF"/>
        <rFont val="ＭＳ Ｐゴシック"/>
        <family val="3"/>
        <charset val="128"/>
      </rPr>
      <t>ここに入力されたもの</t>
    </r>
    <r>
      <rPr>
        <sz val="11"/>
        <rFont val="ＭＳ Ｐゴシック"/>
        <family val="3"/>
        <charset val="128"/>
      </rPr>
      <t>を印刷します。</t>
    </r>
    <r>
      <rPr>
        <b/>
        <sz val="14"/>
        <color rgb="FFFF0000"/>
        <rFont val="ＭＳ Ｐゴシック"/>
        <family val="3"/>
        <charset val="128"/>
      </rPr>
      <t>正式な名称（略称不可）</t>
    </r>
    <r>
      <rPr>
        <sz val="11"/>
        <rFont val="ＭＳ Ｐゴシック"/>
        <family val="3"/>
        <charset val="128"/>
      </rPr>
      <t>を記入して下さい。</t>
    </r>
    <rPh sb="6" eb="9">
      <t>ロンブンシュウ</t>
    </rPh>
    <rPh sb="10" eb="12">
      <t>ショウジョウ</t>
    </rPh>
    <rPh sb="13" eb="16">
      <t>ガッコウメイ</t>
    </rPh>
    <rPh sb="21" eb="23">
      <t>ニュウリョク</t>
    </rPh>
    <rPh sb="29" eb="31">
      <t>インサツ</t>
    </rPh>
    <rPh sb="35" eb="37">
      <t>セイシキ</t>
    </rPh>
    <rPh sb="38" eb="40">
      <t>メイショウ</t>
    </rPh>
    <rPh sb="41" eb="43">
      <t>リャクショウ</t>
    </rPh>
    <rPh sb="43" eb="45">
      <t>フカ</t>
    </rPh>
    <rPh sb="47" eb="49">
      <t>キニュウ</t>
    </rPh>
    <rPh sb="51" eb="52">
      <t>クダ</t>
    </rPh>
    <phoneticPr fontId="2"/>
  </si>
  <si>
    <r>
      <t>引率責任者の名前は、名字と名前の間を</t>
    </r>
    <r>
      <rPr>
        <sz val="14"/>
        <color rgb="FF0000FF"/>
        <rFont val="ＭＳ ゴシック"/>
        <family val="3"/>
        <charset val="128"/>
      </rPr>
      <t>全角で１文字分空けて</t>
    </r>
    <r>
      <rPr>
        <sz val="11"/>
        <rFont val="ＭＳ ゴシック"/>
        <family val="3"/>
        <charset val="128"/>
      </rPr>
      <t>ください。（ふりがなも）</t>
    </r>
    <rPh sb="0" eb="2">
      <t>インソツ</t>
    </rPh>
    <rPh sb="2" eb="5">
      <t>セキニンシャ</t>
    </rPh>
    <rPh sb="6" eb="8">
      <t>ナマエ</t>
    </rPh>
    <rPh sb="10" eb="12">
      <t>ミョウジ</t>
    </rPh>
    <rPh sb="13" eb="15">
      <t>ナマエ</t>
    </rPh>
    <rPh sb="16" eb="17">
      <t>アイダ</t>
    </rPh>
    <rPh sb="18" eb="20">
      <t>ゼンカク</t>
    </rPh>
    <rPh sb="22" eb="24">
      <t>モジ</t>
    </rPh>
    <rPh sb="24" eb="25">
      <t>ブン</t>
    </rPh>
    <rPh sb="25" eb="26">
      <t>ア</t>
    </rPh>
    <phoneticPr fontId="2"/>
  </si>
  <si>
    <t>発表者
（２名以内）</t>
    <rPh sb="2" eb="3">
      <t>シャ</t>
    </rPh>
    <rPh sb="6" eb="7">
      <t>ナ</t>
    </rPh>
    <rPh sb="7" eb="9">
      <t>イナイ</t>
    </rPh>
    <phoneticPr fontId="2"/>
  </si>
  <si>
    <t>第12</t>
    <rPh sb="0" eb="1">
      <t>ダイ</t>
    </rPh>
    <phoneticPr fontId="2"/>
  </si>
  <si>
    <t>L</t>
  </si>
  <si>
    <t>L</t>
    <phoneticPr fontId="2"/>
  </si>
  <si>
    <t>巡検の参加</t>
    <rPh sb="0" eb="2">
      <t>ジュンケン</t>
    </rPh>
    <rPh sb="3" eb="5">
      <t>サンカ</t>
    </rPh>
    <phoneticPr fontId="2"/>
  </si>
  <si>
    <t>引率者</t>
    <rPh sb="2" eb="3">
      <t>シャ</t>
    </rPh>
    <phoneticPr fontId="2"/>
  </si>
  <si>
    <t>（様式2）</t>
    <rPh sb="1" eb="3">
      <t>ヨウシキ</t>
    </rPh>
    <phoneticPr fontId="2"/>
  </si>
  <si>
    <t>自然科学部門-様式2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</si>
  <si>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（様式3）</t>
    <rPh sb="1" eb="3">
      <t>ヨウシキ</t>
    </rPh>
    <phoneticPr fontId="2"/>
  </si>
  <si>
    <t>自然科学部門-様式3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</si>
  <si>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自然科学部門-様式4</t>
    <phoneticPr fontId="2"/>
  </si>
  <si>
    <t>（様式4）</t>
    <rPh sb="1" eb="3">
      <t>ヨウシキ</t>
    </rPh>
    <phoneticPr fontId="2"/>
  </si>
  <si>
    <t>M</t>
    <phoneticPr fontId="2"/>
  </si>
  <si>
    <r>
      <rPr>
        <sz val="14"/>
        <color rgb="FF0000FF"/>
        <rFont val="ＭＳ Ｐゴシック"/>
        <family val="3"/>
        <charset val="128"/>
      </rPr>
      <t>上の巡検研修の参加の引率の欄を「無」と入力した場合は、その理由を記入してください。</t>
    </r>
    <r>
      <rPr>
        <sz val="11"/>
        <rFont val="ＭＳ Ｐゴシック"/>
        <family val="3"/>
        <charset val="128"/>
      </rPr>
      <t xml:space="preserve">
特にない場合は　「なし」　と記入してください。</t>
    </r>
    <rPh sb="0" eb="1">
      <t>ウエ</t>
    </rPh>
    <rPh sb="2" eb="4">
      <t>ジュンケン</t>
    </rPh>
    <rPh sb="4" eb="6">
      <t>ケンシュウ</t>
    </rPh>
    <rPh sb="7" eb="9">
      <t>サンカ</t>
    </rPh>
    <rPh sb="10" eb="12">
      <t>インソツ</t>
    </rPh>
    <rPh sb="13" eb="14">
      <t>ラン</t>
    </rPh>
    <rPh sb="16" eb="17">
      <t>ム</t>
    </rPh>
    <rPh sb="19" eb="21">
      <t>ニュウリョク</t>
    </rPh>
    <rPh sb="23" eb="25">
      <t>バアイ</t>
    </rPh>
    <rPh sb="29" eb="31">
      <t>リユウ</t>
    </rPh>
    <rPh sb="32" eb="34">
      <t>キニュウ</t>
    </rPh>
    <phoneticPr fontId="2"/>
  </si>
  <si>
    <t>第13</t>
    <rPh sb="0" eb="1">
      <t>ダイ</t>
    </rPh>
    <phoneticPr fontId="2"/>
  </si>
  <si>
    <t>M</t>
  </si>
  <si>
    <t>第15希望</t>
    <rPh sb="0" eb="1">
      <t>ダイ</t>
    </rPh>
    <rPh sb="3" eb="5">
      <t>キボウ</t>
    </rPh>
    <phoneticPr fontId="2"/>
  </si>
  <si>
    <t>開催県部門事務局への連絡事項</t>
    <rPh sb="0" eb="3">
      <t>カイサイケン</t>
    </rPh>
    <rPh sb="3" eb="5">
      <t>ブモン</t>
    </rPh>
    <rPh sb="5" eb="8">
      <t>ジムキョク</t>
    </rPh>
    <rPh sb="10" eb="12">
      <t>レンラク</t>
    </rPh>
    <rPh sb="12" eb="14">
      <t>ジコウ</t>
    </rPh>
    <phoneticPr fontId="2"/>
  </si>
  <si>
    <r>
      <rPr>
        <sz val="18"/>
        <color rgb="FF0000FF"/>
        <rFont val="ＭＳ Ｐゴシック"/>
        <family val="3"/>
        <charset val="128"/>
      </rPr>
      <t>背景に色がついているセル(A7からBS7まで）</t>
    </r>
    <r>
      <rPr>
        <sz val="14"/>
        <rFont val="ＭＳ Ｐゴシック"/>
        <family val="3"/>
        <charset val="128"/>
      </rPr>
      <t>をコピーし、</t>
    </r>
    <r>
      <rPr>
        <sz val="18"/>
        <color rgb="FFFF0000"/>
        <rFont val="ＭＳ Ｐゴシック"/>
        <family val="3"/>
        <charset val="128"/>
      </rPr>
      <t>「様式５　とりまとめシート」</t>
    </r>
    <r>
      <rPr>
        <sz val="14"/>
        <color theme="1"/>
        <rFont val="ＭＳ Ｐゴシック"/>
        <family val="3"/>
        <charset val="128"/>
      </rPr>
      <t>に「値を選択して貼り付け」してください。</t>
    </r>
    <rPh sb="0" eb="2">
      <t>ハイケイ</t>
    </rPh>
    <rPh sb="3" eb="4">
      <t>イロ</t>
    </rPh>
    <rPh sb="30" eb="32">
      <t>ヨウシキ</t>
    </rPh>
    <rPh sb="45" eb="46">
      <t>アタイ</t>
    </rPh>
    <rPh sb="47" eb="49">
      <t>センタク</t>
    </rPh>
    <rPh sb="51" eb="52">
      <t>ハ</t>
    </rPh>
    <rPh sb="53" eb="54">
      <t>ツ</t>
    </rPh>
    <phoneticPr fontId="2"/>
  </si>
  <si>
    <t>各都道府県自然科学専門部理事の先生方へ</t>
    <rPh sb="0" eb="1">
      <t>カク</t>
    </rPh>
    <rPh sb="1" eb="5">
      <t>トドウフケン</t>
    </rPh>
    <rPh sb="5" eb="7">
      <t>シゼン</t>
    </rPh>
    <rPh sb="7" eb="9">
      <t>カガク</t>
    </rPh>
    <rPh sb="9" eb="11">
      <t>センモン</t>
    </rPh>
    <rPh sb="11" eb="12">
      <t>ブ</t>
    </rPh>
    <rPh sb="12" eb="14">
      <t>リジ</t>
    </rPh>
    <rPh sb="15" eb="18">
      <t>センセイガタ</t>
    </rPh>
    <phoneticPr fontId="2"/>
  </si>
  <si>
    <r>
      <rPr>
        <b/>
        <sz val="16"/>
        <color rgb="FF0000FF"/>
        <rFont val="ＭＳ ゴシック"/>
        <family val="3"/>
        <charset val="128"/>
      </rPr>
      <t>論文集</t>
    </r>
    <r>
      <rPr>
        <sz val="11"/>
        <color theme="1"/>
        <rFont val="ＭＳ ゴシック"/>
        <family val="3"/>
        <charset val="128"/>
      </rPr>
      <t>や</t>
    </r>
    <r>
      <rPr>
        <b/>
        <sz val="16"/>
        <color rgb="FF0000FF"/>
        <rFont val="ＭＳ ゴシック"/>
        <family val="3"/>
        <charset val="128"/>
      </rPr>
      <t>プログラム</t>
    </r>
    <r>
      <rPr>
        <sz val="11"/>
        <color theme="1"/>
        <rFont val="ＭＳ ゴシック"/>
        <family val="3"/>
        <charset val="128"/>
      </rPr>
      <t>には、</t>
    </r>
    <r>
      <rPr>
        <sz val="16"/>
        <color rgb="FFFF0000"/>
        <rFont val="ＭＳ ゴシック"/>
        <family val="3"/>
        <charset val="128"/>
      </rPr>
      <t>この名称を印刷</t>
    </r>
    <r>
      <rPr>
        <sz val="11"/>
        <color theme="1"/>
        <rFont val="ＭＳ ゴシック"/>
        <family val="3"/>
        <charset val="128"/>
      </rPr>
      <t>します。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後日提出する</t>
    </r>
    <r>
      <rPr>
        <b/>
        <sz val="16"/>
        <color rgb="FFFF0000"/>
        <rFont val="ＭＳ ゴシック"/>
        <family val="3"/>
        <charset val="128"/>
      </rPr>
      <t>論文と一致している</t>
    </r>
    <r>
      <rPr>
        <sz val="11"/>
        <color theme="1"/>
        <rFont val="ＭＳ ゴシック"/>
        <family val="3"/>
        <charset val="128"/>
      </rPr>
      <t xml:space="preserve">ことを御確認ください。
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なお、申込書提出後の変更は受け付けません。御了承ください。</t>
    </r>
    <rPh sb="17" eb="19">
      <t>インサツ</t>
    </rPh>
    <rPh sb="42" eb="43">
      <t>ゴ</t>
    </rPh>
    <rPh sb="55" eb="58">
      <t>モウシコミショ</t>
    </rPh>
    <rPh sb="58" eb="61">
      <t>テイシュツゴ</t>
    </rPh>
    <rPh sb="62" eb="64">
      <t>ヘンコウ</t>
    </rPh>
    <rPh sb="65" eb="66">
      <t>ウ</t>
    </rPh>
    <rPh sb="67" eb="68">
      <t>ツ</t>
    </rPh>
    <rPh sb="73" eb="74">
      <t>ゴ</t>
    </rPh>
    <rPh sb="74" eb="76">
      <t>リョウショウ</t>
    </rPh>
    <phoneticPr fontId="2"/>
  </si>
  <si>
    <t>B</t>
  </si>
  <si>
    <t>観覧者</t>
    <rPh sb="0" eb="3">
      <t>カンランシャ</t>
    </rPh>
    <phoneticPr fontId="2"/>
  </si>
  <si>
    <r>
      <t>観覧者は</t>
    </r>
    <r>
      <rPr>
        <sz val="14"/>
        <color rgb="FFFF0000"/>
        <rFont val="ＭＳ ゴシック"/>
        <family val="3"/>
        <charset val="128"/>
      </rPr>
      <t>１名以内</t>
    </r>
    <r>
      <rPr>
        <sz val="11"/>
        <rFont val="ＭＳ ゴシック"/>
        <family val="3"/>
        <charset val="128"/>
      </rPr>
      <t>です。行の挿入等はしないでください。_x000D_
文字と文字の間にスペースを入れないでください。_x000D_
_x000D_
観覧者は巡検研修、記念講演、生徒交流会等のプログラムに参加します（必須）。_x000D_
ただし、研究発表やポスター発表で、</t>
    </r>
    <r>
      <rPr>
        <sz val="14"/>
        <color rgb="FF0000FF"/>
        <rFont val="ＭＳ ゴシック"/>
        <family val="3"/>
        <charset val="128"/>
      </rPr>
      <t>審査員の前に立って発表することはできません。</t>
    </r>
    <phoneticPr fontId="2"/>
  </si>
  <si>
    <t>自然科学部門の全日程への参加者として、以上のとおり参加者を報告します。</t>
    <rPh sb="0" eb="2">
      <t>シゼン</t>
    </rPh>
    <rPh sb="2" eb="4">
      <t>カガク</t>
    </rPh>
    <rPh sb="4" eb="6">
      <t>ブモン</t>
    </rPh>
    <rPh sb="14" eb="15">
      <t>モノ</t>
    </rPh>
    <rPh sb="19" eb="21">
      <t>イジョウ</t>
    </rPh>
    <rPh sb="25" eb="28">
      <t>サンカシャ</t>
    </rPh>
    <rPh sb="29" eb="31">
      <t>ホウコク</t>
    </rPh>
    <phoneticPr fontId="2"/>
  </si>
  <si>
    <t>各都道府県高等学校（芸術）文化連盟及び</t>
    <rPh sb="17" eb="18">
      <t>オヨ</t>
    </rPh>
    <phoneticPr fontId="2"/>
  </si>
  <si>
    <t>各都道府県専門部理事にメールで送付</t>
    <rPh sb="5" eb="7">
      <t>センモン</t>
    </rPh>
    <rPh sb="7" eb="8">
      <t>ブ</t>
    </rPh>
    <rPh sb="8" eb="10">
      <t>リジ</t>
    </rPh>
    <rPh sb="15" eb="17">
      <t>ソウフ</t>
    </rPh>
    <phoneticPr fontId="2"/>
  </si>
  <si>
    <r>
      <rPr>
        <sz val="14"/>
        <color rgb="FF0000FF"/>
        <rFont val="ＭＳ ゴシック"/>
        <family val="3"/>
        <charset val="128"/>
      </rPr>
      <t>背景に色が付いているセル</t>
    </r>
    <r>
      <rPr>
        <sz val="11"/>
        <rFont val="ＭＳ ゴシック"/>
        <family val="3"/>
        <charset val="128"/>
      </rPr>
      <t>に入力してください。入力すると色が消えます。</t>
    </r>
    <rPh sb="5" eb="6">
      <t>ツ</t>
    </rPh>
    <phoneticPr fontId="2"/>
  </si>
  <si>
    <t>郵便番号は半角で、「○○○-○○○○」の形式で入力してください。
電話番号は半角で、「市外局番-○○○-○○○○」の形式で入力してください。</t>
    <phoneticPr fontId="2"/>
  </si>
  <si>
    <r>
      <t>この行の欄については全てリストから選択してください。
研究発表、ポスター発表ともに、</t>
    </r>
    <r>
      <rPr>
        <sz val="14"/>
        <color rgb="FF0000FF"/>
        <rFont val="ＭＳ ゴシック"/>
        <family val="3"/>
        <charset val="128"/>
      </rPr>
      <t>分野（物理／化学／生物／地学）</t>
    </r>
    <r>
      <rPr>
        <sz val="11"/>
        <rFont val="ＭＳ ゴシック"/>
        <family val="3"/>
        <charset val="128"/>
      </rPr>
      <t>を１つ選んでください。</t>
    </r>
    <rPh sb="2" eb="3">
      <t>ギョウ</t>
    </rPh>
    <rPh sb="4" eb="5">
      <t>ラン</t>
    </rPh>
    <rPh sb="10" eb="11">
      <t>スベ</t>
    </rPh>
    <rPh sb="17" eb="19">
      <t>センタク</t>
    </rPh>
    <rPh sb="27" eb="29">
      <t>ケンキュウ</t>
    </rPh>
    <rPh sb="29" eb="31">
      <t>ハッピョウ</t>
    </rPh>
    <rPh sb="36" eb="38">
      <t>ハッピョウ</t>
    </rPh>
    <rPh sb="42" eb="44">
      <t>ブンヤ</t>
    </rPh>
    <rPh sb="45" eb="47">
      <t>ブツリ</t>
    </rPh>
    <rPh sb="48" eb="50">
      <t>カガク</t>
    </rPh>
    <rPh sb="51" eb="53">
      <t>セイブツ</t>
    </rPh>
    <rPh sb="54" eb="56">
      <t>チガク</t>
    </rPh>
    <rPh sb="60" eb="61">
      <t>エラ</t>
    </rPh>
    <phoneticPr fontId="2"/>
  </si>
  <si>
    <t>他の全国コンテスト又はコンクール等で入選した作品の場合は、コンテスト名と賞名称</t>
    <rPh sb="9" eb="10">
      <t>マタ</t>
    </rPh>
    <phoneticPr fontId="2"/>
  </si>
  <si>
    <t>各都道府県自然科学専門部理事にメールで送付してください。</t>
    <rPh sb="19" eb="21">
      <t>ソウフ</t>
    </rPh>
    <phoneticPr fontId="2"/>
  </si>
  <si>
    <r>
      <rPr>
        <sz val="14"/>
        <color rgb="FF0000FF"/>
        <rFont val="ＭＳ Ｐゴシック"/>
        <family val="3"/>
        <charset val="128"/>
      </rPr>
      <t>背景に色が付いているセル</t>
    </r>
    <r>
      <rPr>
        <sz val="11"/>
        <rFont val="ＭＳ Ｐゴシック"/>
        <family val="3"/>
        <charset val="128"/>
      </rPr>
      <t>に入力してください。入力すると色が消えます。</t>
    </r>
    <rPh sb="5" eb="6">
      <t>ツ</t>
    </rPh>
    <phoneticPr fontId="2"/>
  </si>
  <si>
    <t>各都道府県自然科学専門部理事にメールで送付してください。</t>
    <phoneticPr fontId="2"/>
  </si>
  <si>
    <t>緊急連絡先（引率責任者携帯等）</t>
    <rPh sb="2" eb="5">
      <t>レンラクサキ</t>
    </rPh>
    <rPh sb="6" eb="8">
      <t>インソツ</t>
    </rPh>
    <rPh sb="8" eb="11">
      <t>セキニンシャ</t>
    </rPh>
    <rPh sb="11" eb="13">
      <t>ケイタイ</t>
    </rPh>
    <rPh sb="13" eb="14">
      <t>トウ</t>
    </rPh>
    <phoneticPr fontId="2"/>
  </si>
  <si>
    <t>科学部</t>
    <rPh sb="0" eb="3">
      <t>カガクブ</t>
    </rPh>
    <phoneticPr fontId="2"/>
  </si>
  <si>
    <t>かがくぶ</t>
    <phoneticPr fontId="2"/>
  </si>
  <si>
    <t>花子</t>
    <rPh sb="0" eb="2">
      <t>ハナコ</t>
    </rPh>
    <phoneticPr fontId="2"/>
  </si>
  <si>
    <t>太郎</t>
    <rPh sb="0" eb="2">
      <t>タロウ</t>
    </rPh>
    <phoneticPr fontId="2"/>
  </si>
  <si>
    <t>はなこ</t>
    <phoneticPr fontId="2"/>
  </si>
  <si>
    <t>たろう</t>
    <phoneticPr fontId="2"/>
  </si>
  <si>
    <t>●</t>
    <phoneticPr fontId="2"/>
  </si>
  <si>
    <t>飛鳥時代から続く耐震構造</t>
    <rPh sb="0" eb="2">
      <t>アスカ</t>
    </rPh>
    <rPh sb="2" eb="4">
      <t>ジダイ</t>
    </rPh>
    <rPh sb="6" eb="7">
      <t>ツヅ</t>
    </rPh>
    <rPh sb="8" eb="10">
      <t>タイシン</t>
    </rPh>
    <rPh sb="10" eb="12">
      <t>コウゾウ</t>
    </rPh>
    <phoneticPr fontId="2"/>
  </si>
  <si>
    <t>あすかじだいからつづくたいしんこうぞう</t>
    <phoneticPr fontId="2"/>
  </si>
  <si>
    <t>なし</t>
    <phoneticPr fontId="2"/>
  </si>
  <si>
    <t>000-0000-0000</t>
    <phoneticPr fontId="2"/>
  </si>
  <si>
    <t>●●●●●@●●.jp</t>
    <phoneticPr fontId="2"/>
  </si>
  <si>
    <t>各都道府県高等学校（芸術）文化連盟、</t>
    <phoneticPr fontId="2"/>
  </si>
  <si>
    <t>第47回全国高等学校総合文化祭</t>
    <phoneticPr fontId="2"/>
  </si>
  <si>
    <t>開催県（鹿児島県）部門委員会事務局及び</t>
    <rPh sb="0" eb="3">
      <t>カイサイケン</t>
    </rPh>
    <rPh sb="4" eb="8">
      <t>カゴシマケン</t>
    </rPh>
    <rPh sb="9" eb="17">
      <t>ブモンイインカイジムキョク</t>
    </rPh>
    <rPh sb="17" eb="18">
      <t>オヨ</t>
    </rPh>
    <phoneticPr fontId="2"/>
  </si>
  <si>
    <t>（→開催県（鹿児島県）部門委員会事務局にメールで送付）</t>
    <rPh sb="2" eb="4">
      <t>カイサイ</t>
    </rPh>
    <rPh sb="4" eb="5">
      <t>ケン</t>
    </rPh>
    <rPh sb="6" eb="10">
      <t>カゴシマケン</t>
    </rPh>
    <rPh sb="11" eb="13">
      <t>ブモン</t>
    </rPh>
    <rPh sb="13" eb="16">
      <t>イインカイ</t>
    </rPh>
    <rPh sb="16" eb="19">
      <t>ジムキョク</t>
    </rPh>
    <rPh sb="24" eb="26">
      <t>ソウフ</t>
    </rPh>
    <phoneticPr fontId="2"/>
  </si>
  <si>
    <t>（→開催県（鹿児島県）部門委員会事務局にメールで送付）</t>
    <rPh sb="6" eb="10">
      <t>カゴシマケン</t>
    </rPh>
    <phoneticPr fontId="2"/>
  </si>
  <si>
    <r>
      <t xml:space="preserve">引率者も必ず巡検研修の有無をリストから選択してください。(引率者と参加生徒は、同じ巡検研修コースになります)。　
</t>
    </r>
    <r>
      <rPr>
        <sz val="11"/>
        <rFont val="ＭＳ ゴシック"/>
        <family val="3"/>
        <charset val="128"/>
      </rPr>
      <t>重複徴収を避けるため、</t>
    </r>
    <r>
      <rPr>
        <sz val="14"/>
        <color rgb="FFFF0000"/>
        <rFont val="ＭＳ ゴシック"/>
        <family val="3"/>
        <charset val="128"/>
      </rPr>
      <t>複数の発表を同じ教員が引率する場合は、１つのグループで「有」を、他のグループで「無」を選択してください</t>
    </r>
    <r>
      <rPr>
        <sz val="11"/>
        <color theme="1"/>
        <rFont val="ＭＳ ゴシック"/>
        <family val="3"/>
        <charset val="128"/>
      </rPr>
      <t xml:space="preserve">。
</t>
    </r>
    <r>
      <rPr>
        <sz val="14"/>
        <color rgb="FF0000FF"/>
        <rFont val="ＭＳ ゴシック"/>
        <family val="3"/>
        <charset val="128"/>
      </rPr>
      <t>「無」を選択した場合は、その理由を下の「開催県（鹿児島県）部門委員会事務局への連絡事項等」に記入してください。</t>
    </r>
    <r>
      <rPr>
        <sz val="11"/>
        <color theme="1"/>
        <rFont val="ＭＳ ゴシック"/>
        <family val="3"/>
        <charset val="128"/>
      </rPr>
      <t xml:space="preserve">
</t>
    </r>
    <rPh sb="57" eb="59">
      <t>チョウフク</t>
    </rPh>
    <rPh sb="59" eb="61">
      <t>チョウシュウ</t>
    </rPh>
    <rPh sb="62" eb="63">
      <t>サ</t>
    </rPh>
    <rPh sb="68" eb="70">
      <t>フクスウ</t>
    </rPh>
    <rPh sb="71" eb="73">
      <t>ハッピョウ</t>
    </rPh>
    <rPh sb="74" eb="75">
      <t>オナ</t>
    </rPh>
    <rPh sb="76" eb="78">
      <t>キョウイン</t>
    </rPh>
    <rPh sb="79" eb="81">
      <t>インソツ</t>
    </rPh>
    <rPh sb="96" eb="97">
      <t>ア</t>
    </rPh>
    <rPh sb="100" eb="101">
      <t>タ</t>
    </rPh>
    <rPh sb="108" eb="109">
      <t>ム</t>
    </rPh>
    <rPh sb="111" eb="113">
      <t>センタク</t>
    </rPh>
    <rPh sb="122" eb="123">
      <t>ム</t>
    </rPh>
    <rPh sb="125" eb="127">
      <t>センタク</t>
    </rPh>
    <rPh sb="129" eb="131">
      <t>バアイ</t>
    </rPh>
    <rPh sb="135" eb="137">
      <t>リユウ</t>
    </rPh>
    <rPh sb="138" eb="139">
      <t>シタ</t>
    </rPh>
    <rPh sb="141" eb="143">
      <t>カイサイ</t>
    </rPh>
    <rPh sb="143" eb="144">
      <t>ケン</t>
    </rPh>
    <rPh sb="145" eb="149">
      <t>カゴシマケン</t>
    </rPh>
    <rPh sb="150" eb="152">
      <t>ブモン</t>
    </rPh>
    <rPh sb="152" eb="155">
      <t>イインカイ</t>
    </rPh>
    <rPh sb="155" eb="158">
      <t>ジムキョク</t>
    </rPh>
    <rPh sb="160" eb="162">
      <t>レンラク</t>
    </rPh>
    <rPh sb="162" eb="164">
      <t>ジコウ</t>
    </rPh>
    <rPh sb="164" eb="165">
      <t>トウ</t>
    </rPh>
    <rPh sb="167" eb="169">
      <t>キニュウ</t>
    </rPh>
    <phoneticPr fontId="2"/>
  </si>
  <si>
    <r>
      <rPr>
        <sz val="12"/>
        <color rgb="FFFF0000"/>
        <rFont val="ＭＳ Ｐゴシック"/>
        <family val="3"/>
        <charset val="128"/>
        <scheme val="major"/>
      </rPr>
      <t>Excelファイル</t>
    </r>
    <r>
      <rPr>
        <sz val="12"/>
        <rFont val="ＭＳ Ｐゴシック"/>
        <family val="3"/>
        <charset val="128"/>
        <scheme val="major"/>
      </rPr>
      <t>を</t>
    </r>
    <r>
      <rPr>
        <sz val="14"/>
        <color rgb="FF0000FF"/>
        <rFont val="ＭＳ Ｐゴシック"/>
        <family val="3"/>
        <charset val="128"/>
        <scheme val="major"/>
      </rPr>
      <t>各都道府県高等学校（芸術）文化連盟、開催県（鹿児島県）部門委員会事務局及び各都道府県自然科学専門部理事</t>
    </r>
    <r>
      <rPr>
        <sz val="11"/>
        <rFont val="ＭＳ Ｐゴシック"/>
        <family val="3"/>
        <charset val="128"/>
        <scheme val="major"/>
      </rPr>
      <t>にそれぞれメール添付等で提出してください。</t>
    </r>
    <rPh sb="28" eb="31">
      <t>カイサイケン</t>
    </rPh>
    <rPh sb="32" eb="36">
      <t>カゴシマケン</t>
    </rPh>
    <rPh sb="37" eb="45">
      <t>ブモンイインカイジムキョク</t>
    </rPh>
    <rPh sb="45" eb="46">
      <t>オヨ</t>
    </rPh>
    <rPh sb="71" eb="72">
      <t>トウ</t>
    </rPh>
    <phoneticPr fontId="2"/>
  </si>
  <si>
    <r>
      <rPr>
        <sz val="11"/>
        <color theme="1"/>
        <rFont val="ＭＳ ゴシック"/>
        <family val="3"/>
        <charset val="128"/>
      </rPr>
      <t>メールに添付するファイルの名前は</t>
    </r>
    <r>
      <rPr>
        <b/>
        <sz val="14"/>
        <color rgb="FF0000FF"/>
        <rFont val="ＭＳ ゴシック"/>
        <family val="3"/>
        <charset val="128"/>
      </rPr>
      <t>「都道府県番号（半角）都道府県・学校名・発表区分・分野」</t>
    </r>
    <r>
      <rPr>
        <sz val="11"/>
        <color theme="1"/>
        <rFont val="ＭＳ ゴシック"/>
        <family val="3"/>
        <charset val="128"/>
      </rPr>
      <t>としてください。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4"/>
        <color rgb="FFFF0000"/>
        <rFont val="ＭＳ ゴシック"/>
        <family val="3"/>
        <charset val="128"/>
      </rPr>
      <t>（例）46鹿児島・桜島・研究・物理　／　46鹿児島・桜島・ポスター・化学</t>
    </r>
    <r>
      <rPr>
        <sz val="12"/>
        <color theme="1"/>
        <rFont val="ＭＳ ゴシック"/>
        <family val="3"/>
        <charset val="128"/>
      </rPr>
      <t xml:space="preserve">
</t>
    </r>
    <rPh sb="4" eb="6">
      <t>テンプ</t>
    </rPh>
    <rPh sb="13" eb="15">
      <t>ナマエ</t>
    </rPh>
    <rPh sb="17" eb="21">
      <t>トドウフケン</t>
    </rPh>
    <rPh sb="21" eb="23">
      <t>バンゴウ</t>
    </rPh>
    <rPh sb="24" eb="26">
      <t>ハンカク</t>
    </rPh>
    <rPh sb="27" eb="31">
      <t>トドウフケン</t>
    </rPh>
    <rPh sb="32" eb="35">
      <t>ガッコウメイ</t>
    </rPh>
    <rPh sb="36" eb="38">
      <t>ハッピョウ</t>
    </rPh>
    <rPh sb="38" eb="40">
      <t>クブン</t>
    </rPh>
    <rPh sb="41" eb="43">
      <t>ブンヤ</t>
    </rPh>
    <rPh sb="54" eb="55">
      <t>レイ</t>
    </rPh>
    <rPh sb="58" eb="61">
      <t>カゴシマ</t>
    </rPh>
    <rPh sb="62" eb="64">
      <t>サクラジマ</t>
    </rPh>
    <rPh sb="64" eb="65">
      <t>トウナン</t>
    </rPh>
    <rPh sb="65" eb="67">
      <t>ケンキュウ</t>
    </rPh>
    <rPh sb="68" eb="70">
      <t>ブツリ</t>
    </rPh>
    <rPh sb="75" eb="78">
      <t>カゴシマ</t>
    </rPh>
    <rPh sb="79" eb="81">
      <t>サクラジマ</t>
    </rPh>
    <rPh sb="87" eb="89">
      <t>カガク</t>
    </rPh>
    <phoneticPr fontId="2"/>
  </si>
  <si>
    <t>開催県
（鹿児島県）部門委員会事務局への
連絡事項等</t>
    <rPh sb="0" eb="2">
      <t>カイサイ</t>
    </rPh>
    <rPh sb="2" eb="3">
      <t>ケン</t>
    </rPh>
    <rPh sb="5" eb="9">
      <t>カゴシマケン</t>
    </rPh>
    <rPh sb="10" eb="12">
      <t>ブモン</t>
    </rPh>
    <rPh sb="12" eb="15">
      <t>イインカイ</t>
    </rPh>
    <rPh sb="15" eb="18">
      <t>ジムキョク</t>
    </rPh>
    <rPh sb="21" eb="25">
      <t>レンラクジコウ</t>
    </rPh>
    <rPh sb="25" eb="26">
      <t>トウ</t>
    </rPh>
    <phoneticPr fontId="2"/>
  </si>
  <si>
    <t>令和５年</t>
    <rPh sb="0" eb="2">
      <t>レイワ</t>
    </rPh>
    <rPh sb="3" eb="4">
      <t>ネン</t>
    </rPh>
    <phoneticPr fontId="2"/>
  </si>
  <si>
    <t>開催県
（鹿児島県）
部門委員会
事務局への
連絡事項等</t>
    <rPh sb="0" eb="2">
      <t>カイサイ</t>
    </rPh>
    <rPh sb="2" eb="3">
      <t>ケン</t>
    </rPh>
    <rPh sb="5" eb="9">
      <t>カゴシマケン</t>
    </rPh>
    <rPh sb="13" eb="16">
      <t>イインカイ</t>
    </rPh>
    <rPh sb="27" eb="28">
      <t>ヒトシ</t>
    </rPh>
    <phoneticPr fontId="2"/>
  </si>
  <si>
    <t>鹿児島県立●●高等学校</t>
    <rPh sb="0" eb="4">
      <t>カゴシマケン</t>
    </rPh>
    <phoneticPr fontId="2"/>
  </si>
  <si>
    <t>かごしまけんりつ●●こうとうがっこう</t>
    <phoneticPr fontId="2"/>
  </si>
  <si>
    <t>鹿児島県●●市●●一丁目１番１号</t>
    <rPh sb="0" eb="3">
      <t>カゴシマ</t>
    </rPh>
    <rPh sb="3" eb="4">
      <t>ケン</t>
    </rPh>
    <rPh sb="6" eb="7">
      <t>シ</t>
    </rPh>
    <phoneticPr fontId="2"/>
  </si>
  <si>
    <t>鹿児島　大好</t>
    <rPh sb="0" eb="3">
      <t>カゴシマ</t>
    </rPh>
    <rPh sb="4" eb="6">
      <t>ダイス</t>
    </rPh>
    <phoneticPr fontId="2"/>
  </si>
  <si>
    <t>かごしま　だいすき</t>
    <phoneticPr fontId="2"/>
  </si>
  <si>
    <t>種子島</t>
    <rPh sb="0" eb="3">
      <t>タネガシマ</t>
    </rPh>
    <phoneticPr fontId="2"/>
  </si>
  <si>
    <t>屋久島</t>
    <rPh sb="0" eb="3">
      <t>ヤクシマ</t>
    </rPh>
    <phoneticPr fontId="2"/>
  </si>
  <si>
    <t>たねがしま</t>
    <phoneticPr fontId="2"/>
  </si>
  <si>
    <t>やくしま</t>
    <phoneticPr fontId="2"/>
  </si>
  <si>
    <t>大島　次郎</t>
    <rPh sb="0" eb="2">
      <t>オオシマ</t>
    </rPh>
    <rPh sb="3" eb="5">
      <t>ジロウ</t>
    </rPh>
    <phoneticPr fontId="2"/>
  </si>
  <si>
    <t xml:space="preserve">・事務局が用意したPCを使用したいです。
</t>
    <rPh sb="1" eb="4">
      <t>ジムキョク</t>
    </rPh>
    <rPh sb="5" eb="7">
      <t>ヨウイ</t>
    </rPh>
    <rPh sb="12" eb="14">
      <t>シヨウ</t>
    </rPh>
    <phoneticPr fontId="2"/>
  </si>
  <si>
    <t>鹿児島県</t>
    <rPh sb="0" eb="4">
      <t>カゴシマケン</t>
    </rPh>
    <phoneticPr fontId="2"/>
  </si>
  <si>
    <t>徳之島</t>
    <rPh sb="0" eb="3">
      <t>トクノシマ</t>
    </rPh>
    <phoneticPr fontId="2"/>
  </si>
  <si>
    <t>三郎</t>
    <rPh sb="0" eb="2">
      <t>サブロウ</t>
    </rPh>
    <phoneticPr fontId="2"/>
  </si>
  <si>
    <t>さぶろう</t>
    <phoneticPr fontId="2"/>
  </si>
  <si>
    <t>鹿児島</t>
    <rPh sb="0" eb="3">
      <t>カゴシマ</t>
    </rPh>
    <phoneticPr fontId="2"/>
  </si>
  <si>
    <t>大好</t>
    <rPh sb="0" eb="2">
      <t>ダイス</t>
    </rPh>
    <phoneticPr fontId="2"/>
  </si>
  <si>
    <t>かごしま</t>
    <phoneticPr fontId="2"/>
  </si>
  <si>
    <t>だいすき</t>
    <phoneticPr fontId="2"/>
  </si>
  <si>
    <t>教諭</t>
    <rPh sb="0" eb="2">
      <t>キョウユ</t>
    </rPh>
    <phoneticPr fontId="2"/>
  </si>
  <si>
    <t>とくのしま</t>
    <phoneticPr fontId="2"/>
  </si>
  <si>
    <t>開催県
（鹿児島県）部門委員会
事務局への
連絡事項等</t>
    <rPh sb="0" eb="2">
      <t>カイサイ</t>
    </rPh>
    <rPh sb="2" eb="3">
      <t>ケン</t>
    </rPh>
    <rPh sb="5" eb="9">
      <t>カゴシマケン</t>
    </rPh>
    <rPh sb="12" eb="15">
      <t>イインカイ</t>
    </rPh>
    <rPh sb="26" eb="27">
      <t>ヒトシ</t>
    </rPh>
    <phoneticPr fontId="2"/>
  </si>
  <si>
    <t>※整理番号</t>
    <rPh sb="1" eb="5">
      <t>セイリバンゴウ</t>
    </rPh>
    <phoneticPr fontId="2"/>
  </si>
  <si>
    <t>※受付番号</t>
    <rPh sb="1" eb="3">
      <t>ウケツケ</t>
    </rPh>
    <rPh sb="3" eb="5">
      <t>バンゴウ</t>
    </rPh>
    <phoneticPr fontId="2"/>
  </si>
  <si>
    <t>※印の欄は記入しないでください。</t>
    <phoneticPr fontId="2"/>
  </si>
  <si>
    <t>※受付番号</t>
    <rPh sb="1" eb="5">
      <t>ウケツケバンゴウ</t>
    </rPh>
    <phoneticPr fontId="2"/>
  </si>
  <si>
    <t>※ 印の欄は記入しないでください。</t>
    <phoneticPr fontId="2"/>
  </si>
  <si>
    <t>※必ず校長の御承認のもと、御記入ください。</t>
    <rPh sb="1" eb="2">
      <t>カナラ</t>
    </rPh>
    <rPh sb="3" eb="5">
      <t>コウチョウ</t>
    </rPh>
    <rPh sb="6" eb="9">
      <t>ゴショウニン</t>
    </rPh>
    <rPh sb="13" eb="16">
      <t>ゴキニュウ</t>
    </rPh>
    <phoneticPr fontId="1"/>
  </si>
  <si>
    <t>※開催県（鹿児島県）部門委員会事務局記入欄</t>
    <rPh sb="1" eb="3">
      <t>カイサイ</t>
    </rPh>
    <rPh sb="3" eb="4">
      <t>ケン</t>
    </rPh>
    <rPh sb="5" eb="9">
      <t>カゴシマケン</t>
    </rPh>
    <rPh sb="10" eb="12">
      <t>ブモン</t>
    </rPh>
    <rPh sb="12" eb="15">
      <t>イインカイ</t>
    </rPh>
    <rPh sb="15" eb="18">
      <t>ジムキョク</t>
    </rPh>
    <rPh sb="18" eb="20">
      <t>キニュウ</t>
    </rPh>
    <rPh sb="20" eb="21">
      <t>ラン</t>
    </rPh>
    <phoneticPr fontId="2"/>
  </si>
  <si>
    <t>開催県
（鹿児島県）部門委員会事務局への連絡事項等</t>
    <rPh sb="0" eb="2">
      <t>カイサイ</t>
    </rPh>
    <rPh sb="2" eb="3">
      <t>ケン</t>
    </rPh>
    <rPh sb="5" eb="9">
      <t>カゴシマケン</t>
    </rPh>
    <rPh sb="10" eb="12">
      <t>ブモン</t>
    </rPh>
    <rPh sb="12" eb="15">
      <t>イインカイ</t>
    </rPh>
    <rPh sb="15" eb="18">
      <t>ジムキョク</t>
    </rPh>
    <rPh sb="20" eb="24">
      <t>レンラクジコウ</t>
    </rPh>
    <rPh sb="24" eb="25">
      <t>トウ</t>
    </rPh>
    <phoneticPr fontId="2"/>
  </si>
  <si>
    <t>コース名</t>
    <rPh sb="3" eb="4">
      <t>メイ</t>
    </rPh>
    <phoneticPr fontId="2"/>
  </si>
  <si>
    <t>※男子生徒</t>
    <phoneticPr fontId="2"/>
  </si>
  <si>
    <t>※女子生徒</t>
    <phoneticPr fontId="2"/>
  </si>
  <si>
    <t>※合　計</t>
    <rPh sb="1" eb="2">
      <t>ゴウ</t>
    </rPh>
    <rPh sb="3" eb="4">
      <t>ケイ</t>
    </rPh>
    <phoneticPr fontId="2"/>
  </si>
  <si>
    <r>
      <rPr>
        <sz val="14"/>
        <color rgb="FF0000FF"/>
        <rFont val="ＭＳ ゴシック"/>
        <family val="3"/>
        <charset val="128"/>
      </rPr>
      <t>第１希望から第13希望まで全て</t>
    </r>
    <r>
      <rPr>
        <sz val="11"/>
        <rFont val="ＭＳ ゴシック"/>
        <family val="3"/>
        <charset val="128"/>
      </rPr>
      <t xml:space="preserve">入力してください。
空欄、重複がないように注意してください。
</t>
    </r>
    <r>
      <rPr>
        <sz val="14"/>
        <color rgb="FFFF0000"/>
        <rFont val="ＭＳ ゴシック"/>
        <family val="3"/>
        <charset val="128"/>
      </rPr>
      <t>複数の発表を同じ教員が引率する場合は、必ず同じコースになります。</t>
    </r>
    <rPh sb="0" eb="1">
      <t>ダイ</t>
    </rPh>
    <rPh sb="2" eb="4">
      <t>キボウ</t>
    </rPh>
    <rPh sb="6" eb="7">
      <t>ダイ</t>
    </rPh>
    <rPh sb="9" eb="11">
      <t>キボウ</t>
    </rPh>
    <rPh sb="13" eb="14">
      <t>スベ</t>
    </rPh>
    <rPh sb="15" eb="17">
      <t>ニュウリョク</t>
    </rPh>
    <rPh sb="48" eb="50">
      <t>フクスウ</t>
    </rPh>
    <rPh sb="54" eb="55">
      <t>オナ</t>
    </rPh>
    <phoneticPr fontId="2"/>
  </si>
  <si>
    <r>
      <t>●研究発表（物理・化学・生物・地学）で</t>
    </r>
    <r>
      <rPr>
        <b/>
        <sz val="11"/>
        <color rgb="FFFF0000"/>
        <rFont val="ＭＳ ゴシック"/>
        <family val="3"/>
        <charset val="128"/>
      </rPr>
      <t>開催県（鹿児島県）部門事務局が用意したノートパソコン</t>
    </r>
    <r>
      <rPr>
        <sz val="11"/>
        <color theme="1"/>
        <rFont val="ＭＳ ゴシック"/>
        <family val="3"/>
        <charset val="128"/>
      </rPr>
      <t>を使用する場合は、その旨記載してください。ただし、動画再生の保障はできません。また，パソコン用スピーカー（オーディオ端子，ライン入力）は大会事務局が用意します。ただし，音質の保障はできません。
●ポスター（パネル）発表について、特別に準備が必要なものがあれば記載してください。なお､危険物、火気、生きた動植物の持ち込みは禁止とします。電源は用意できません。
←特にない場合は　「なし」　と記入してください。</t>
    </r>
    <rPh sb="1" eb="3">
      <t>ケンキュウ</t>
    </rPh>
    <rPh sb="3" eb="5">
      <t>ハッピョウ</t>
    </rPh>
    <rPh sb="6" eb="8">
      <t>ブツリ</t>
    </rPh>
    <rPh sb="9" eb="11">
      <t>カガク</t>
    </rPh>
    <rPh sb="12" eb="14">
      <t>セイブツ</t>
    </rPh>
    <rPh sb="15" eb="17">
      <t>チガク</t>
    </rPh>
    <rPh sb="19" eb="21">
      <t>カイサイ</t>
    </rPh>
    <rPh sb="21" eb="22">
      <t>ケン</t>
    </rPh>
    <rPh sb="23" eb="27">
      <t>カゴシマケン</t>
    </rPh>
    <rPh sb="28" eb="30">
      <t>ブモン</t>
    </rPh>
    <rPh sb="30" eb="33">
      <t>ジムキョク</t>
    </rPh>
    <rPh sb="34" eb="36">
      <t>ヨウイ</t>
    </rPh>
    <rPh sb="46" eb="48">
      <t>シヨウ</t>
    </rPh>
    <rPh sb="50" eb="52">
      <t>バアイ</t>
    </rPh>
    <rPh sb="56" eb="57">
      <t>ムネ</t>
    </rPh>
    <rPh sb="57" eb="59">
      <t>キサイ</t>
    </rPh>
    <rPh sb="70" eb="72">
      <t>ドウガ</t>
    </rPh>
    <rPh sb="72" eb="74">
      <t>サイセイ</t>
    </rPh>
    <rPh sb="75" eb="77">
      <t>ホショウ</t>
    </rPh>
    <rPh sb="91" eb="92">
      <t>ヨウ</t>
    </rPh>
    <rPh sb="103" eb="105">
      <t>タンシ</t>
    </rPh>
    <rPh sb="109" eb="111">
      <t>ニュウリョク</t>
    </rPh>
    <rPh sb="113" eb="115">
      <t>タイカイ</t>
    </rPh>
    <rPh sb="115" eb="118">
      <t>ジムキョク</t>
    </rPh>
    <rPh sb="119" eb="121">
      <t>ヨウイ</t>
    </rPh>
    <rPh sb="129" eb="131">
      <t>オンシツ</t>
    </rPh>
    <rPh sb="132" eb="134">
      <t>ホショウ</t>
    </rPh>
    <rPh sb="212" eb="214">
      <t>デンゲン</t>
    </rPh>
    <rPh sb="215" eb="217">
      <t>ヨウイ</t>
    </rPh>
    <rPh sb="225" eb="226">
      <t>トク</t>
    </rPh>
    <rPh sb="229" eb="231">
      <t>バアイ</t>
    </rPh>
    <rPh sb="239" eb="241">
      <t>キニュウ</t>
    </rPh>
    <phoneticPr fontId="2"/>
  </si>
  <si>
    <t xml:space="preserve">発表者，観覧者は巡検研修への参加が必須です。様式２に氏名を入力すると巡検への参加に「有」が表示されます。
観覧者と引率者については､巡検研修交通費等として１人当たり1,000円を事前徴収します。
</t>
    <rPh sb="0" eb="3">
      <t>ハッピョウシャ</t>
    </rPh>
    <rPh sb="4" eb="7">
      <t>カンランシャ</t>
    </rPh>
    <rPh sb="8" eb="10">
      <t>ジュンケン</t>
    </rPh>
    <rPh sb="22" eb="24">
      <t>ヨウシキ</t>
    </rPh>
    <rPh sb="34" eb="36">
      <t>ジュンケン</t>
    </rPh>
    <rPh sb="45" eb="47">
      <t>ヒョウジ</t>
    </rPh>
    <rPh sb="54" eb="57">
      <t>カンランシャ</t>
    </rPh>
    <rPh sb="60" eb="61">
      <t>シャ</t>
    </rPh>
    <phoneticPr fontId="2"/>
  </si>
  <si>
    <t>※引率者</t>
    <rPh sb="1" eb="3">
      <t>インソツ</t>
    </rPh>
    <rPh sb="3" eb="4">
      <t>シャ</t>
    </rPh>
    <phoneticPr fontId="2"/>
  </si>
  <si>
    <r>
      <t>メールアドレスは、</t>
    </r>
    <r>
      <rPr>
        <b/>
        <sz val="11"/>
        <color rgb="FFFF0000"/>
        <rFont val="ＭＳ Ｐゴシック"/>
        <family val="3"/>
        <charset val="128"/>
        <scheme val="minor"/>
      </rPr>
      <t>資料等の送受信が可能なもの</t>
    </r>
    <r>
      <rPr>
        <sz val="11"/>
        <color theme="1"/>
        <rFont val="ＭＳ Ｐゴシック"/>
        <family val="3"/>
        <charset val="128"/>
        <scheme val="minor"/>
      </rPr>
      <t>を記載してください（2023年８月末まで使用します）。</t>
    </r>
    <phoneticPr fontId="2"/>
  </si>
  <si>
    <r>
      <t>メールアドレスは、</t>
    </r>
    <r>
      <rPr>
        <b/>
        <sz val="11"/>
        <color rgb="FFFF0000"/>
        <rFont val="ＭＳ Ｐゴシック"/>
        <family val="3"/>
        <charset val="128"/>
        <scheme val="minor"/>
      </rPr>
      <t>資料等の送受信が可能なもの</t>
    </r>
    <r>
      <rPr>
        <sz val="11"/>
        <color theme="1"/>
        <rFont val="ＭＳ Ｐゴシック"/>
        <family val="3"/>
        <charset val="128"/>
        <scheme val="minor"/>
      </rPr>
      <t>を記載してください（2023年８月末まで使用します）。</t>
    </r>
    <rPh sb="9" eb="11">
      <t>シリョウ</t>
    </rPh>
    <rPh sb="11" eb="12">
      <t>トウ</t>
    </rPh>
    <rPh sb="13" eb="16">
      <t>ソウジュシン</t>
    </rPh>
    <rPh sb="17" eb="19">
      <t>カノウ</t>
    </rPh>
    <rPh sb="23" eb="25">
      <t>キサイ</t>
    </rPh>
    <rPh sb="36" eb="37">
      <t>ネン</t>
    </rPh>
    <rPh sb="38" eb="39">
      <t>ガツ</t>
    </rPh>
    <rPh sb="39" eb="40">
      <t>マツ</t>
    </rPh>
    <rPh sb="42" eb="44">
      <t>シヨウ</t>
    </rPh>
    <phoneticPr fontId="2"/>
  </si>
  <si>
    <r>
      <t>引率責任者の緊急時連絡先は、貴校の団体が開催県（鹿児島県）滞在時に確実に連絡がつくものを記載してください。また、全て半角で入力してください。電話番号は「○○○－○○○○－○○○○」の形式で入力してください。
メールアドレスは、</t>
    </r>
    <r>
      <rPr>
        <b/>
        <sz val="11"/>
        <color rgb="FFFF0000"/>
        <rFont val="ＭＳ Ｐゴシック"/>
        <family val="3"/>
        <charset val="128"/>
      </rPr>
      <t>資料等の送受信が可能なもの</t>
    </r>
    <r>
      <rPr>
        <sz val="11"/>
        <color theme="1"/>
        <rFont val="ＭＳ Ｐゴシック"/>
        <family val="3"/>
        <charset val="128"/>
      </rPr>
      <t>を記載してください（2023年８月末まで使用します）。</t>
    </r>
    <rPh sb="24" eb="28">
      <t>カゴシマケン</t>
    </rPh>
    <rPh sb="56" eb="57">
      <t>スベ</t>
    </rPh>
    <rPh sb="70" eb="72">
      <t>デンワ</t>
    </rPh>
    <rPh sb="72" eb="74">
      <t>バンゴウ</t>
    </rPh>
    <phoneticPr fontId="2"/>
  </si>
  <si>
    <r>
      <t>引率責任者の緊急時連絡先は、貴校の団体が開催県（鹿児島県）滞在時に確実に連絡がつくものを記載してください。また、全て半角で入力してください。電話番号は「○○○－○○○○－○○○○」の形式で入力してください。メールアドレスは、</t>
    </r>
    <r>
      <rPr>
        <b/>
        <sz val="11"/>
        <color rgb="FFFF0000"/>
        <rFont val="ＭＳ Ｐゴシック"/>
        <family val="3"/>
        <charset val="128"/>
      </rPr>
      <t>資料等の送受信が可能なもの</t>
    </r>
    <r>
      <rPr>
        <sz val="11"/>
        <color theme="1"/>
        <rFont val="ＭＳ Ｐゴシック"/>
        <family val="3"/>
        <charset val="128"/>
      </rPr>
      <t>を記載してください（2023年８月末まで使用します）。</t>
    </r>
    <rPh sb="24" eb="28">
      <t>カゴシマケン</t>
    </rPh>
    <rPh sb="56" eb="57">
      <t>スベ</t>
    </rPh>
    <rPh sb="70" eb="72">
      <t>デンワ</t>
    </rPh>
    <rPh sb="72" eb="74">
      <t>バンゴウ</t>
    </rPh>
    <phoneticPr fontId="2"/>
  </si>
  <si>
    <t>発表者</t>
    <rPh sb="2" eb="3">
      <t>シャ</t>
    </rPh>
    <phoneticPr fontId="2"/>
  </si>
  <si>
    <t>鹿児島の発酵食品を知ろう　味噌作り体験</t>
  </si>
  <si>
    <t>000-0000</t>
    <phoneticPr fontId="2"/>
  </si>
  <si>
    <t>099-000-0000</t>
    <phoneticPr fontId="2"/>
  </si>
  <si>
    <t>桜島フェリーで行く！桜島めぐり</t>
  </si>
  <si>
    <t>明治日本の産業革命遺産をめぐる旅</t>
  </si>
  <si>
    <r>
      <t>あんぎん編み</t>
    </r>
    <r>
      <rPr>
        <sz val="11"/>
        <color rgb="FFFF0000"/>
        <rFont val="ＭＳ 明朝"/>
        <family val="1"/>
        <charset val="128"/>
      </rPr>
      <t>体験＆日本最大級のフラワーパーク散策</t>
    </r>
    <r>
      <rPr>
        <sz val="9"/>
        <rFont val="Century"/>
        <family val="1"/>
      </rPr>
      <t> </t>
    </r>
  </si>
  <si>
    <t>地熱のめぐみを感じよう！</t>
  </si>
  <si>
    <t>鹿児島の海の魅力にふれる ～バックヤードツアーとウミウシ講座～</t>
  </si>
  <si>
    <r>
      <t>航空の世界に触れてみよう</t>
    </r>
    <r>
      <rPr>
        <sz val="9"/>
        <rFont val="Century"/>
        <family val="1"/>
      </rPr>
      <t> </t>
    </r>
  </si>
  <si>
    <t>縄文人の火起こし体験・地層見学</t>
  </si>
  <si>
    <t>鹿児島の身近な自然</t>
  </si>
  <si>
    <t>入来で学ぶ！黒毛和種の飼育と天の川銀河研究</t>
  </si>
  <si>
    <t>エネルギーの活用について学ぶ</t>
  </si>
  <si>
    <t>霧島ジオパーク ～火山が生み出した雄大な景観や自然について学ぶ～</t>
  </si>
  <si>
    <t>シラス台地とその活用法について学ぶ</t>
  </si>
  <si>
    <r>
      <t>あんぎん編み体験＆日本最大級のフラワーパーク散策</t>
    </r>
    <r>
      <rPr>
        <sz val="9"/>
        <rFont val="Century"/>
        <family val="1"/>
      </rPr>
      <t> </t>
    </r>
  </si>
  <si>
    <t>観覧者１</t>
    <rPh sb="0" eb="3">
      <t>カンランシャ</t>
    </rPh>
    <phoneticPr fontId="2"/>
  </si>
  <si>
    <t>氏名</t>
    <rPh sb="0" eb="1">
      <t>シ</t>
    </rPh>
    <rPh sb="1" eb="2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</si>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</sst>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7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rgb="FF0000FF"/>
      <name val="ＭＳ Ｐゴシック"/>
      <family val="3"/>
      <charset val="128"/>
      <scheme val="major"/>
    </font>
    <font>
      <sz val="14"/>
      <color rgb="FF0000FF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rgb="FF0000FF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008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Century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5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7" xfId="0" applyBorder="1">
      <alignment vertical="center"/>
    </xf>
    <xf numFmtId="0" fontId="1" fillId="0" borderId="1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19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>
      <alignment vertical="center"/>
    </xf>
    <xf numFmtId="0" fontId="8" fillId="4" borderId="1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5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14" xfId="0" applyFill="1" applyBorder="1">
      <alignment vertical="center"/>
    </xf>
    <xf numFmtId="0" fontId="8" fillId="4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left" vertical="center"/>
    </xf>
    <xf numFmtId="0" fontId="0" fillId="4" borderId="30" xfId="0" applyFill="1" applyBorder="1">
      <alignment vertical="center"/>
    </xf>
    <xf numFmtId="0" fontId="8" fillId="0" borderId="0" xfId="0" applyFont="1" applyAlignment="1">
      <alignment horizontal="center" vertical="center"/>
    </xf>
    <xf numFmtId="176" fontId="18" fillId="0" borderId="0" xfId="0" applyNumberFormat="1" applyFont="1" applyAlignment="1" applyProtection="1">
      <alignment vertical="center" justifyLastLine="1"/>
      <protection locked="0"/>
    </xf>
    <xf numFmtId="176" fontId="18" fillId="0" borderId="15" xfId="0" applyNumberFormat="1" applyFont="1" applyBorder="1" applyAlignment="1" applyProtection="1">
      <alignment vertical="center" justifyLastLine="1"/>
      <protection locked="0"/>
    </xf>
    <xf numFmtId="0" fontId="8" fillId="2" borderId="4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0" fillId="5" borderId="0" xfId="0" applyFill="1">
      <alignment vertical="center"/>
    </xf>
    <xf numFmtId="0" fontId="22" fillId="5" borderId="0" xfId="0" applyFont="1" applyFill="1" applyAlignment="1">
      <alignment vertical="center" wrapText="1"/>
    </xf>
    <xf numFmtId="0" fontId="0" fillId="5" borderId="0" xfId="0" applyFill="1" applyAlignment="1">
      <alignment horizontal="center" vertical="center"/>
    </xf>
    <xf numFmtId="38" fontId="0" fillId="5" borderId="0" xfId="0" applyNumberFormat="1" applyFill="1">
      <alignment vertical="center"/>
    </xf>
    <xf numFmtId="6" fontId="0" fillId="5" borderId="0" xfId="0" applyNumberFormat="1" applyFill="1">
      <alignment vertical="center"/>
    </xf>
    <xf numFmtId="176" fontId="36" fillId="5" borderId="0" xfId="0" applyNumberFormat="1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right" vertical="center"/>
    </xf>
    <xf numFmtId="0" fontId="38" fillId="5" borderId="0" xfId="0" applyFont="1" applyFill="1">
      <alignment vertical="center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41" xfId="0" applyFont="1" applyFill="1" applyBorder="1" applyAlignment="1">
      <alignment horizontal="center" vertical="center" shrinkToFit="1"/>
    </xf>
    <xf numFmtId="6" fontId="29" fillId="3" borderId="1" xfId="1" applyNumberFormat="1" applyFont="1" applyFill="1" applyBorder="1" applyAlignment="1">
      <alignment vertical="center" shrinkToFit="1"/>
    </xf>
    <xf numFmtId="6" fontId="29" fillId="0" borderId="31" xfId="1" applyNumberFormat="1" applyFont="1" applyFill="1" applyBorder="1" applyAlignment="1">
      <alignment vertical="center" shrinkToFit="1"/>
    </xf>
    <xf numFmtId="6" fontId="29" fillId="0" borderId="40" xfId="1" applyNumberFormat="1" applyFont="1" applyFill="1" applyBorder="1" applyAlignment="1">
      <alignment vertical="center" shrinkToFit="1"/>
    </xf>
    <xf numFmtId="177" fontId="0" fillId="5" borderId="0" xfId="0" applyNumberFormat="1" applyFill="1">
      <alignment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6" borderId="0" xfId="0" applyFill="1">
      <alignment vertical="center"/>
    </xf>
    <xf numFmtId="0" fontId="0" fillId="8" borderId="0" xfId="0" applyFill="1">
      <alignment vertical="center"/>
    </xf>
    <xf numFmtId="0" fontId="0" fillId="7" borderId="0" xfId="0" applyFill="1">
      <alignment vertical="center"/>
    </xf>
    <xf numFmtId="0" fontId="41" fillId="7" borderId="0" xfId="0" applyFon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37" fillId="7" borderId="0" xfId="0" applyFont="1" applyFill="1">
      <alignment vertical="center"/>
    </xf>
    <xf numFmtId="0" fontId="18" fillId="7" borderId="0" xfId="0" applyFont="1" applyFill="1">
      <alignment vertical="center"/>
    </xf>
    <xf numFmtId="0" fontId="24" fillId="7" borderId="33" xfId="0" applyFont="1" applyFill="1" applyBorder="1" applyAlignment="1">
      <alignment vertical="center" wrapText="1"/>
    </xf>
    <xf numFmtId="0" fontId="24" fillId="7" borderId="0" xfId="0" applyFont="1" applyFill="1" applyAlignment="1">
      <alignment vertical="center" wrapText="1"/>
    </xf>
    <xf numFmtId="0" fontId="48" fillId="7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0" borderId="18" xfId="0" applyBorder="1" applyAlignment="1">
      <alignment vertical="center" wrapText="1"/>
    </xf>
    <xf numFmtId="0" fontId="27" fillId="0" borderId="0" xfId="0" applyFont="1">
      <alignment vertical="center"/>
    </xf>
    <xf numFmtId="0" fontId="60" fillId="0" borderId="0" xfId="0" applyFo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55" fillId="7" borderId="33" xfId="0" applyFont="1" applyFill="1" applyBorder="1" applyAlignment="1">
      <alignment vertical="top" wrapText="1"/>
    </xf>
    <xf numFmtId="0" fontId="55" fillId="7" borderId="0" xfId="0" applyFont="1" applyFill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6" fillId="0" borderId="2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40" fillId="7" borderId="0" xfId="0" applyFont="1" applyFill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8" fillId="2" borderId="4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shrinkToFit="1"/>
    </xf>
    <xf numFmtId="0" fontId="0" fillId="7" borderId="0" xfId="0" applyFill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176" fontId="18" fillId="4" borderId="0" xfId="0" applyNumberFormat="1" applyFont="1" applyFill="1" applyAlignment="1" applyProtection="1">
      <alignment vertical="center" justifyLastLine="1"/>
      <protection locked="0"/>
    </xf>
    <xf numFmtId="176" fontId="18" fillId="4" borderId="15" xfId="0" applyNumberFormat="1" applyFont="1" applyFill="1" applyBorder="1" applyAlignment="1" applyProtection="1">
      <alignment vertical="center" justifyLastLine="1"/>
      <protection locked="0"/>
    </xf>
    <xf numFmtId="0" fontId="5" fillId="2" borderId="1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6" fillId="7" borderId="33" xfId="0" applyFont="1" applyFill="1" applyBorder="1" applyAlignment="1">
      <alignment horizontal="left" vertical="center" indent="1"/>
    </xf>
    <xf numFmtId="0" fontId="36" fillId="7" borderId="0" xfId="0" applyFont="1" applyFill="1" applyAlignment="1">
      <alignment horizontal="left" vertical="center" indent="1"/>
    </xf>
    <xf numFmtId="0" fontId="45" fillId="7" borderId="0" xfId="0" applyFont="1" applyFill="1" applyAlignment="1">
      <alignment horizontal="left" vertical="center" wrapText="1" indent="1"/>
    </xf>
    <xf numFmtId="0" fontId="18" fillId="7" borderId="33" xfId="0" applyFont="1" applyFill="1" applyBorder="1" applyAlignment="1">
      <alignment horizontal="left" vertical="center" indent="1"/>
    </xf>
    <xf numFmtId="0" fontId="18" fillId="7" borderId="0" xfId="0" applyFont="1" applyFill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27" fillId="0" borderId="39" xfId="0" applyFont="1" applyBorder="1" applyAlignment="1" applyProtection="1">
      <alignment horizontal="center" vertical="center" shrinkToFit="1"/>
      <protection locked="0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9" fillId="0" borderId="52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 applyProtection="1">
      <alignment horizontal="center" vertical="center" shrinkToFit="1"/>
      <protection locked="0"/>
    </xf>
    <xf numFmtId="0" fontId="29" fillId="0" borderId="30" xfId="0" applyFont="1" applyBorder="1" applyAlignment="1" applyProtection="1">
      <alignment horizontal="center" vertical="center" shrinkToFit="1"/>
      <protection locked="0"/>
    </xf>
    <xf numFmtId="0" fontId="29" fillId="0" borderId="37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17" fillId="4" borderId="33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shrinkToFit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7" fillId="6" borderId="29" xfId="0" applyFont="1" applyFill="1" applyBorder="1" applyAlignment="1" applyProtection="1">
      <alignment horizontal="center" vertical="center" shrinkToFit="1"/>
      <protection locked="0"/>
    </xf>
    <xf numFmtId="0" fontId="27" fillId="6" borderId="2" xfId="0" applyFont="1" applyFill="1" applyBorder="1" applyAlignment="1" applyProtection="1">
      <alignment horizontal="center" vertical="center" shrinkToFit="1"/>
      <protection locked="0"/>
    </xf>
    <xf numFmtId="0" fontId="27" fillId="6" borderId="20" xfId="0" applyFont="1" applyFill="1" applyBorder="1" applyAlignment="1" applyProtection="1">
      <alignment horizontal="center" vertical="center" shrinkToFit="1"/>
      <protection locked="0"/>
    </xf>
    <xf numFmtId="0" fontId="27" fillId="6" borderId="30" xfId="0" applyFont="1" applyFill="1" applyBorder="1" applyAlignment="1" applyProtection="1">
      <alignment horizontal="center" vertical="center" shrinkToFit="1"/>
      <protection locked="0"/>
    </xf>
    <xf numFmtId="0" fontId="27" fillId="6" borderId="37" xfId="0" applyFont="1" applyFill="1" applyBorder="1" applyAlignment="1" applyProtection="1">
      <alignment horizontal="center" vertical="center" shrinkToFit="1"/>
      <protection locked="0"/>
    </xf>
    <xf numFmtId="0" fontId="27" fillId="6" borderId="1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4" fillId="8" borderId="0" xfId="0" applyFont="1" applyFill="1" applyAlignment="1">
      <alignment horizontal="left" vertical="center" shrinkToFit="1"/>
    </xf>
    <xf numFmtId="0" fontId="64" fillId="8" borderId="0" xfId="0" applyFont="1" applyFill="1" applyAlignment="1">
      <alignment horizontal="left" vertical="center"/>
    </xf>
    <xf numFmtId="0" fontId="39" fillId="8" borderId="0" xfId="0" applyFont="1" applyFill="1" applyAlignment="1">
      <alignment horizontal="center" vertical="center" shrinkToFit="1"/>
    </xf>
    <xf numFmtId="0" fontId="17" fillId="0" borderId="24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2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 applyProtection="1">
      <alignment horizontal="center" vertical="center" shrinkToFit="1"/>
      <protection locked="0"/>
    </xf>
    <xf numFmtId="49" fontId="18" fillId="0" borderId="27" xfId="0" applyNumberFormat="1" applyFont="1" applyBorder="1" applyAlignment="1" applyProtection="1">
      <alignment horizontal="center" vertical="center" shrinkToFit="1"/>
      <protection locked="0"/>
    </xf>
    <xf numFmtId="49" fontId="18" fillId="0" borderId="23" xfId="0" applyNumberFormat="1" applyFont="1" applyBorder="1" applyAlignment="1" applyProtection="1">
      <alignment horizontal="center" vertical="center" shrinkToFit="1"/>
      <protection locked="0"/>
    </xf>
    <xf numFmtId="0" fontId="26" fillId="0" borderId="54" xfId="0" applyFont="1" applyBorder="1" applyAlignment="1" applyProtection="1">
      <alignment horizontal="center" vertical="center" shrinkToFit="1"/>
      <protection locked="0"/>
    </xf>
    <xf numFmtId="0" fontId="26" fillId="0" borderId="59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 shrinkToFit="1"/>
      <protection locked="0"/>
    </xf>
    <xf numFmtId="0" fontId="68" fillId="0" borderId="34" xfId="2" applyBorder="1" applyAlignment="1" applyProtection="1">
      <alignment horizontal="center" vertical="center" shrinkToFit="1"/>
      <protection locked="0"/>
    </xf>
    <xf numFmtId="0" fontId="68" fillId="0" borderId="32" xfId="2" applyBorder="1" applyAlignment="1" applyProtection="1">
      <alignment horizontal="center" vertical="center" shrinkToFit="1"/>
      <protection locked="0"/>
    </xf>
    <xf numFmtId="0" fontId="68" fillId="0" borderId="1" xfId="2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>
      <alignment horizontal="right" vertical="center" justifyLastLine="1"/>
    </xf>
    <xf numFmtId="0" fontId="19" fillId="0" borderId="0" xfId="0" applyFont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 shrinkToFit="1"/>
      <protection locked="0"/>
    </xf>
    <xf numFmtId="0" fontId="29" fillId="0" borderId="32" xfId="0" applyFont="1" applyBorder="1" applyAlignment="1" applyProtection="1">
      <alignment horizontal="center" vertical="center" shrinkToFit="1"/>
      <protection locked="0"/>
    </xf>
    <xf numFmtId="0" fontId="29" fillId="0" borderId="57" xfId="0" applyFont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>
      <alignment horizontal="center" vertical="center" shrinkToFit="1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41" fillId="7" borderId="0" xfId="0" applyFont="1" applyFill="1" applyAlignment="1">
      <alignment horizontal="left" vertical="center" wrapText="1" indent="1"/>
    </xf>
    <xf numFmtId="0" fontId="41" fillId="7" borderId="0" xfId="0" applyFont="1" applyFill="1" applyAlignment="1">
      <alignment horizontal="left" vertical="center" indent="1"/>
    </xf>
    <xf numFmtId="0" fontId="40" fillId="7" borderId="0" xfId="0" applyFont="1" applyFill="1" applyAlignment="1">
      <alignment horizontal="left" vertical="center" wrapText="1" indent="1"/>
    </xf>
    <xf numFmtId="176" fontId="40" fillId="7" borderId="0" xfId="0" applyNumberFormat="1" applyFont="1" applyFill="1" applyAlignment="1">
      <alignment horizontal="left" vertical="top" wrapText="1" indent="1"/>
    </xf>
    <xf numFmtId="176" fontId="40" fillId="7" borderId="0" xfId="0" applyNumberFormat="1" applyFont="1" applyFill="1" applyAlignment="1">
      <alignment horizontal="left" vertical="center" wrapText="1" indent="1"/>
    </xf>
    <xf numFmtId="0" fontId="52" fillId="7" borderId="0" xfId="0" applyFont="1" applyFill="1" applyAlignment="1">
      <alignment horizontal="left" vertical="top" wrapText="1" indent="1"/>
    </xf>
    <xf numFmtId="0" fontId="35" fillId="7" borderId="0" xfId="0" applyFont="1" applyFill="1" applyAlignment="1">
      <alignment horizontal="left" vertical="center" wrapText="1" indent="1"/>
    </xf>
    <xf numFmtId="0" fontId="27" fillId="0" borderId="26" xfId="0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53" fillId="7" borderId="33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33" xfId="0" applyBorder="1" applyAlignment="1">
      <alignment horizontal="left" vertical="top" wrapText="1" indent="1"/>
    </xf>
    <xf numFmtId="0" fontId="54" fillId="7" borderId="33" xfId="0" applyFont="1" applyFill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19" fillId="0" borderId="33" xfId="0" applyFont="1" applyBorder="1" applyAlignment="1">
      <alignment horizontal="left" vertical="top" wrapText="1" indent="1"/>
    </xf>
    <xf numFmtId="0" fontId="40" fillId="7" borderId="0" xfId="0" applyFont="1" applyFill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/>
    </xf>
    <xf numFmtId="0" fontId="40" fillId="7" borderId="0" xfId="0" applyFont="1" applyFill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28" fillId="0" borderId="26" xfId="0" applyFont="1" applyBorder="1" applyAlignment="1" applyProtection="1">
      <alignment horizontal="center"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33" fillId="7" borderId="33" xfId="0" applyFont="1" applyFill="1" applyBorder="1" applyAlignment="1">
      <alignment horizontal="left" vertical="center" wrapText="1"/>
    </xf>
    <xf numFmtId="0" fontId="33" fillId="7" borderId="0" xfId="0" applyFont="1" applyFill="1" applyAlignment="1">
      <alignment horizontal="left" vertical="center"/>
    </xf>
    <xf numFmtId="0" fontId="55" fillId="7" borderId="33" xfId="0" applyFont="1" applyFill="1" applyBorder="1" applyAlignment="1">
      <alignment horizontal="left" vertical="center" wrapText="1"/>
    </xf>
    <xf numFmtId="0" fontId="55" fillId="7" borderId="0" xfId="0" applyFont="1" applyFill="1" applyAlignment="1">
      <alignment horizontal="left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shrinkToFit="1"/>
    </xf>
    <xf numFmtId="0" fontId="45" fillId="7" borderId="33" xfId="0" applyFont="1" applyFill="1" applyBorder="1" applyAlignment="1">
      <alignment horizontal="left" vertical="center" wrapText="1" indent="1"/>
    </xf>
    <xf numFmtId="0" fontId="3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right" vertical="top"/>
    </xf>
    <xf numFmtId="0" fontId="52" fillId="7" borderId="33" xfId="0" applyFont="1" applyFill="1" applyBorder="1" applyAlignment="1">
      <alignment horizontal="left" vertical="center" wrapText="1"/>
    </xf>
    <xf numFmtId="0" fontId="52" fillId="7" borderId="0" xfId="0" applyFont="1" applyFill="1" applyAlignment="1">
      <alignment horizontal="left" vertical="center" wrapText="1"/>
    </xf>
    <xf numFmtId="0" fontId="0" fillId="7" borderId="33" xfId="0" applyFill="1" applyBorder="1" applyAlignment="1">
      <alignment horizontal="left" vertical="center" indent="1"/>
    </xf>
    <xf numFmtId="0" fontId="0" fillId="7" borderId="0" xfId="0" applyFill="1" applyAlignment="1">
      <alignment horizontal="left" vertical="center" inden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34" fillId="7" borderId="33" xfId="0" applyFont="1" applyFill="1" applyBorder="1" applyAlignment="1">
      <alignment horizontal="left" vertical="center" wrapText="1"/>
    </xf>
    <xf numFmtId="0" fontId="34" fillId="7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48" fillId="7" borderId="0" xfId="0" applyFont="1" applyFill="1" applyAlignment="1">
      <alignment horizontal="left" vertical="center" wrapText="1" indent="1"/>
    </xf>
    <xf numFmtId="0" fontId="32" fillId="0" borderId="49" xfId="0" applyFont="1" applyBorder="1" applyAlignment="1">
      <alignment vertical="center" shrinkToFit="1"/>
    </xf>
    <xf numFmtId="38" fontId="29" fillId="0" borderId="30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38" fontId="29" fillId="0" borderId="31" xfId="0" applyNumberFormat="1" applyFont="1" applyBorder="1" applyAlignment="1">
      <alignment horizontal="center" vertical="center" wrapText="1"/>
    </xf>
    <xf numFmtId="38" fontId="29" fillId="0" borderId="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5" fillId="7" borderId="33" xfId="0" applyFont="1" applyFill="1" applyBorder="1" applyAlignment="1">
      <alignment horizontal="left" vertical="center" wrapText="1" indent="1"/>
    </xf>
    <xf numFmtId="0" fontId="55" fillId="7" borderId="0" xfId="0" applyFont="1" applyFill="1" applyAlignment="1">
      <alignment horizontal="left" vertical="center" wrapText="1" indent="1"/>
    </xf>
    <xf numFmtId="0" fontId="0" fillId="7" borderId="33" xfId="0" applyFill="1" applyBorder="1" applyAlignment="1">
      <alignment horizontal="left" vertical="center" wrapText="1" indent="1"/>
    </xf>
    <xf numFmtId="0" fontId="0" fillId="7" borderId="0" xfId="0" applyFill="1" applyAlignment="1">
      <alignment horizontal="left" vertical="center" wrapText="1" indent="1"/>
    </xf>
    <xf numFmtId="0" fontId="24" fillId="7" borderId="33" xfId="0" applyFont="1" applyFill="1" applyBorder="1" applyAlignment="1">
      <alignment horizontal="left" vertical="center" wrapText="1" indent="1"/>
    </xf>
    <xf numFmtId="0" fontId="24" fillId="7" borderId="0" xfId="0" applyFont="1" applyFill="1" applyAlignment="1">
      <alignment horizontal="left" vertical="center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55" fillId="7" borderId="0" xfId="0" applyFont="1" applyFill="1" applyAlignment="1">
      <alignment horizontal="left" vertical="top" wrapText="1"/>
    </xf>
    <xf numFmtId="0" fontId="1" fillId="0" borderId="34" xfId="2" applyFont="1" applyBorder="1" applyAlignment="1" applyProtection="1">
      <alignment horizontal="center" vertical="center" shrinkToFit="1"/>
      <protection locked="0"/>
    </xf>
    <xf numFmtId="0" fontId="1" fillId="0" borderId="32" xfId="2" applyFont="1" applyBorder="1" applyAlignment="1" applyProtection="1">
      <alignment horizontal="center" vertical="center" shrinkToFit="1"/>
      <protection locked="0"/>
    </xf>
    <xf numFmtId="0" fontId="1" fillId="0" borderId="1" xfId="2" applyFont="1" applyBorder="1" applyAlignment="1" applyProtection="1">
      <alignment horizontal="center" vertical="center" shrinkToFit="1"/>
      <protection locked="0"/>
    </xf>
    <xf numFmtId="0" fontId="32" fillId="0" borderId="18" xfId="0" applyFont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shrinkToFit="1"/>
    </xf>
    <xf numFmtId="0" fontId="32" fillId="0" borderId="40" xfId="0" applyFont="1" applyBorder="1" applyAlignment="1">
      <alignment vertical="center" shrinkToFit="1"/>
    </xf>
    <xf numFmtId="0" fontId="32" fillId="0" borderId="34" xfId="0" applyFont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vertical="center" shrinkToFit="1"/>
    </xf>
    <xf numFmtId="0" fontId="32" fillId="0" borderId="55" xfId="0" applyFont="1" applyBorder="1" applyAlignment="1">
      <alignment vertical="center" shrinkToFit="1"/>
    </xf>
    <xf numFmtId="0" fontId="32" fillId="0" borderId="51" xfId="0" applyFont="1" applyBorder="1" applyAlignment="1">
      <alignment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7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20" xfId="0" applyFont="1" applyFill="1" applyBorder="1" applyAlignment="1">
      <alignment horizontal="center" vertical="center" shrinkToFit="1"/>
    </xf>
    <xf numFmtId="0" fontId="13" fillId="6" borderId="30" xfId="0" applyFont="1" applyFill="1" applyBorder="1" applyAlignment="1">
      <alignment horizontal="center" vertical="center" shrinkToFit="1"/>
    </xf>
    <xf numFmtId="0" fontId="13" fillId="6" borderId="37" xfId="0" applyFont="1" applyFill="1" applyBorder="1" applyAlignment="1">
      <alignment horizontal="center" vertical="center" shrinkToFit="1"/>
    </xf>
    <xf numFmtId="0" fontId="13" fillId="6" borderId="14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27" fillId="0" borderId="20" xfId="0" applyFont="1" applyBorder="1" applyAlignment="1" applyProtection="1">
      <alignment horizontal="center" vertical="center" shrinkToFit="1"/>
      <protection locked="0"/>
    </xf>
    <xf numFmtId="0" fontId="27" fillId="0" borderId="14" xfId="0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shrinkToFit="1"/>
    </xf>
    <xf numFmtId="0" fontId="31" fillId="2" borderId="28" xfId="0" applyFont="1" applyFill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32" fillId="0" borderId="54" xfId="0" applyFont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shrinkToFit="1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53" xfId="0" applyFont="1" applyBorder="1" applyAlignment="1" applyProtection="1">
      <alignment horizontal="center" vertical="center" shrinkToFit="1"/>
      <protection locked="0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27" fillId="0" borderId="41" xfId="0" applyFont="1" applyBorder="1" applyAlignment="1" applyProtection="1">
      <alignment horizontal="center" vertical="center" shrinkToFit="1"/>
      <protection locked="0"/>
    </xf>
    <xf numFmtId="0" fontId="27" fillId="0" borderId="48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0" fontId="29" fillId="0" borderId="50" xfId="0" applyFont="1" applyBorder="1" applyAlignment="1" applyProtection="1">
      <alignment horizontal="center" vertical="center" shrinkToFit="1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42" xfId="0" applyFont="1" applyBorder="1" applyAlignment="1" applyProtection="1">
      <alignment horizontal="center" vertical="center" shrinkToFit="1"/>
      <protection locked="0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26" fillId="0" borderId="49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left" vertical="center" shrinkToFit="1"/>
      <protection locked="0"/>
    </xf>
    <xf numFmtId="0" fontId="19" fillId="0" borderId="28" xfId="0" applyFont="1" applyBorder="1" applyAlignment="1" applyProtection="1">
      <alignment horizontal="left" vertical="center" shrinkToFit="1"/>
      <protection locked="0"/>
    </xf>
    <xf numFmtId="0" fontId="19" fillId="0" borderId="25" xfId="0" applyFont="1" applyBorder="1" applyAlignment="1" applyProtection="1">
      <alignment horizontal="left" vertical="center" shrinkToFit="1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>
      <alignment horizontal="center" vertical="center" wrapText="1"/>
    </xf>
    <xf numFmtId="0" fontId="55" fillId="7" borderId="33" xfId="0" applyFont="1" applyFill="1" applyBorder="1" applyAlignment="1">
      <alignment horizontal="left" vertical="top" wrapText="1"/>
    </xf>
    <xf numFmtId="0" fontId="13" fillId="0" borderId="3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 wrapText="1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48" xfId="0" applyNumberFormat="1" applyFont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71"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808080"/>
      <color rgb="FFCCFFCC"/>
      <color rgb="FFFFFF99"/>
      <color rgb="FFFFFF00"/>
      <color rgb="FF008000"/>
      <color rgb="FF66FFFF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H174"/>
  <sheetViews>
    <sheetView topLeftCell="A13" zoomScale="107" zoomScaleNormal="107" zoomScaleSheetLayoutView="80" workbookViewId="0">
      <selection activeCell="B28" sqref="B28:R29"/>
    </sheetView>
  </sheetViews>
  <sheetFormatPr defaultColWidth="8.875" defaultRowHeight="13.5" x14ac:dyDescent="0.15"/>
  <cols>
    <col min="1" max="1" width="15.875" customWidth="1"/>
    <col min="2" max="4" width="7.125" customWidth="1"/>
    <col min="5" max="6" width="3.375" customWidth="1"/>
    <col min="7" max="7" width="3.25" customWidth="1"/>
    <col min="8" max="9" width="2.75" customWidth="1"/>
    <col min="10" max="10" width="5.375" customWidth="1"/>
    <col min="11" max="12" width="3.625" customWidth="1"/>
    <col min="13" max="17" width="4.25" customWidth="1"/>
    <col min="18" max="18" width="3" customWidth="1"/>
    <col min="19" max="19" width="53.875" customWidth="1"/>
    <col min="20" max="20" width="13" customWidth="1"/>
  </cols>
  <sheetData>
    <row r="1" spans="1:34" ht="21.75" customHeight="1" x14ac:dyDescent="0.15">
      <c r="A1" s="167" t="s">
        <v>296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75"/>
      <c r="T1" s="75"/>
      <c r="U1" s="75"/>
      <c r="V1" s="75"/>
      <c r="W1" s="7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8.75" customHeight="1" x14ac:dyDescent="0.15">
      <c r="A2" s="168" t="s">
        <v>338</v>
      </c>
      <c r="B2" s="168"/>
      <c r="C2" s="168"/>
      <c r="D2" s="168"/>
      <c r="E2" s="168"/>
      <c r="F2" s="168"/>
      <c r="G2" s="172" t="s">
        <v>19</v>
      </c>
      <c r="H2" s="172"/>
      <c r="I2" s="172"/>
      <c r="J2" s="170" t="s">
        <v>337</v>
      </c>
      <c r="K2" s="170"/>
      <c r="L2" s="170"/>
      <c r="M2" s="170"/>
      <c r="N2" s="170"/>
      <c r="O2" s="170"/>
      <c r="P2" s="170"/>
      <c r="Q2" s="170"/>
      <c r="R2" s="170"/>
      <c r="S2" s="202" t="s">
        <v>343</v>
      </c>
      <c r="T2" s="203"/>
      <c r="U2" s="203"/>
      <c r="V2" s="203"/>
      <c r="W2" s="20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ht="18.75" customHeight="1" x14ac:dyDescent="0.15">
      <c r="A3" s="168"/>
      <c r="B3" s="168"/>
      <c r="C3" s="168"/>
      <c r="D3" s="168"/>
      <c r="E3" s="168"/>
      <c r="F3" s="168"/>
      <c r="G3" s="172"/>
      <c r="H3" s="172"/>
      <c r="I3" s="172"/>
      <c r="J3" s="170" t="s">
        <v>339</v>
      </c>
      <c r="K3" s="170"/>
      <c r="L3" s="170"/>
      <c r="M3" s="170"/>
      <c r="N3" s="170"/>
      <c r="O3" s="170"/>
      <c r="P3" s="170"/>
      <c r="Q3" s="170"/>
      <c r="R3" s="170"/>
      <c r="S3" s="202"/>
      <c r="T3" s="203"/>
      <c r="U3" s="203"/>
      <c r="V3" s="203"/>
      <c r="W3" s="20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ht="15.75" customHeight="1" x14ac:dyDescent="0.15">
      <c r="A4" s="168"/>
      <c r="B4" s="168"/>
      <c r="C4" s="168"/>
      <c r="D4" s="168"/>
      <c r="E4" s="168"/>
      <c r="F4" s="168"/>
      <c r="G4" s="172"/>
      <c r="H4" s="172"/>
      <c r="I4" s="172"/>
      <c r="J4" s="171" t="s">
        <v>316</v>
      </c>
      <c r="K4" s="171"/>
      <c r="L4" s="171"/>
      <c r="M4" s="171"/>
      <c r="N4" s="171"/>
      <c r="O4" s="171"/>
      <c r="P4" s="171"/>
      <c r="Q4" s="171"/>
      <c r="R4" s="171"/>
      <c r="S4" s="203"/>
      <c r="T4" s="203"/>
      <c r="U4" s="203"/>
      <c r="V4" s="203"/>
      <c r="W4" s="20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ht="18.75" customHeight="1" x14ac:dyDescent="0.15">
      <c r="A5" s="122" t="s">
        <v>90</v>
      </c>
      <c r="B5" s="122"/>
      <c r="C5" s="122"/>
      <c r="D5" s="122"/>
      <c r="E5" s="122"/>
      <c r="F5" s="122"/>
      <c r="G5" s="123" t="s">
        <v>250</v>
      </c>
      <c r="H5" s="123"/>
      <c r="I5" s="123"/>
      <c r="J5" s="177" t="s">
        <v>11</v>
      </c>
      <c r="K5" s="177"/>
      <c r="L5" s="177"/>
      <c r="M5" s="177" t="s">
        <v>370</v>
      </c>
      <c r="N5" s="177"/>
      <c r="O5" s="177"/>
      <c r="P5" s="177" t="s">
        <v>373</v>
      </c>
      <c r="Q5" s="177"/>
      <c r="R5" s="177"/>
      <c r="S5" s="203"/>
      <c r="T5" s="203"/>
      <c r="U5" s="203"/>
      <c r="V5" s="203"/>
      <c r="W5" s="20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ht="41.25" customHeight="1" x14ac:dyDescent="0.15">
      <c r="A6" s="122"/>
      <c r="B6" s="122"/>
      <c r="C6" s="122"/>
      <c r="D6" s="122"/>
      <c r="E6" s="122"/>
      <c r="F6" s="122"/>
      <c r="G6" s="124"/>
      <c r="H6" s="124"/>
      <c r="I6" s="124"/>
      <c r="J6" s="178" t="str">
        <f>IFERROR(VLOOKUP($G$6,県コード!$H$4:$I$50,2,FALSE),"")</f>
        <v/>
      </c>
      <c r="K6" s="178"/>
      <c r="L6" s="178"/>
      <c r="M6" s="176"/>
      <c r="N6" s="176"/>
      <c r="O6" s="176"/>
      <c r="P6" s="176"/>
      <c r="Q6" s="176"/>
      <c r="R6" s="176"/>
      <c r="S6" s="203"/>
      <c r="T6" s="203"/>
      <c r="U6" s="203"/>
      <c r="V6" s="203"/>
      <c r="W6" s="20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ht="17.25" customHeight="1" x14ac:dyDescent="0.15">
      <c r="A7" s="169"/>
      <c r="B7" s="169"/>
      <c r="C7" s="169"/>
      <c r="D7" s="169"/>
      <c r="E7" s="38"/>
      <c r="K7" s="167" t="s">
        <v>374</v>
      </c>
      <c r="L7" s="167"/>
      <c r="M7" s="167"/>
      <c r="N7" s="167"/>
      <c r="O7" s="167"/>
      <c r="P7" s="167"/>
      <c r="Q7" s="167"/>
      <c r="R7" s="167"/>
      <c r="S7" s="204" t="s">
        <v>317</v>
      </c>
      <c r="T7" s="204"/>
      <c r="U7" s="204"/>
      <c r="V7" s="204"/>
      <c r="W7" s="204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ht="9" customHeight="1" x14ac:dyDescent="0.15">
      <c r="S8" s="204"/>
      <c r="T8" s="204"/>
      <c r="U8" s="204"/>
      <c r="V8" s="204"/>
      <c r="W8" s="204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ht="16.5" customHeight="1" x14ac:dyDescent="0.15">
      <c r="A9" s="94" t="s">
        <v>0</v>
      </c>
      <c r="B9" s="185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7"/>
      <c r="S9" s="208" t="s">
        <v>288</v>
      </c>
      <c r="T9" s="208"/>
      <c r="U9" s="208"/>
      <c r="V9" s="208"/>
      <c r="W9" s="208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ht="30" customHeight="1" x14ac:dyDescent="0.15">
      <c r="A10" s="93" t="s">
        <v>83</v>
      </c>
      <c r="B10" s="201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9"/>
      <c r="S10" s="208"/>
      <c r="T10" s="208"/>
      <c r="U10" s="208"/>
      <c r="V10" s="208"/>
      <c r="W10" s="208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ht="18.75" customHeight="1" x14ac:dyDescent="0.15">
      <c r="A11" s="95" t="s">
        <v>93</v>
      </c>
      <c r="B11" s="179"/>
      <c r="C11" s="180"/>
      <c r="D11" s="181" t="s">
        <v>94</v>
      </c>
      <c r="E11" s="182"/>
      <c r="F11" s="179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180"/>
      <c r="S11" s="205" t="s">
        <v>318</v>
      </c>
      <c r="T11" s="205"/>
      <c r="U11" s="205"/>
      <c r="V11" s="205"/>
      <c r="W11" s="205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ht="30" customHeight="1" x14ac:dyDescent="0.15">
      <c r="A12" s="96" t="s">
        <v>92</v>
      </c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  <c r="S12" s="205"/>
      <c r="T12" s="205"/>
      <c r="U12" s="205"/>
      <c r="V12" s="205"/>
      <c r="W12" s="205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9.5" customHeight="1" x14ac:dyDescent="0.15">
      <c r="A13" s="97" t="s">
        <v>0</v>
      </c>
      <c r="B13" s="209"/>
      <c r="C13" s="141"/>
      <c r="D13" s="141"/>
      <c r="E13" s="141"/>
      <c r="F13" s="141"/>
      <c r="G13" s="143"/>
      <c r="H13" s="211" t="s">
        <v>84</v>
      </c>
      <c r="I13" s="212"/>
      <c r="J13" s="213"/>
      <c r="K13" s="140"/>
      <c r="L13" s="141"/>
      <c r="M13" s="141"/>
      <c r="N13" s="141"/>
      <c r="O13" s="141"/>
      <c r="P13" s="141"/>
      <c r="Q13" s="141"/>
      <c r="R13" s="143"/>
      <c r="S13" s="206" t="s">
        <v>289</v>
      </c>
      <c r="T13" s="206"/>
      <c r="U13" s="206"/>
      <c r="V13" s="206"/>
      <c r="W13" s="206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30" customHeight="1" x14ac:dyDescent="0.15">
      <c r="A14" s="183" t="s">
        <v>91</v>
      </c>
      <c r="B14" s="149"/>
      <c r="C14" s="150"/>
      <c r="D14" s="150"/>
      <c r="E14" s="150"/>
      <c r="F14" s="150"/>
      <c r="G14" s="151"/>
      <c r="H14" s="214" t="s">
        <v>22</v>
      </c>
      <c r="I14" s="215"/>
      <c r="J14" s="216"/>
      <c r="K14" s="188"/>
      <c r="L14" s="189"/>
      <c r="M14" s="189"/>
      <c r="N14" s="189"/>
      <c r="O14" s="189"/>
      <c r="P14" s="189"/>
      <c r="Q14" s="189"/>
      <c r="R14" s="190"/>
      <c r="S14" s="206"/>
      <c r="T14" s="206"/>
      <c r="U14" s="206"/>
      <c r="V14" s="206"/>
      <c r="W14" s="206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25" customHeight="1" x14ac:dyDescent="0.15">
      <c r="A15" s="184"/>
      <c r="B15" s="152"/>
      <c r="C15" s="153"/>
      <c r="D15" s="153"/>
      <c r="E15" s="153"/>
      <c r="F15" s="153"/>
      <c r="G15" s="154"/>
      <c r="H15" s="217" t="s">
        <v>124</v>
      </c>
      <c r="I15" s="218"/>
      <c r="J15" s="219"/>
      <c r="K15" s="191"/>
      <c r="L15" s="192"/>
      <c r="M15" s="192"/>
      <c r="N15" s="192"/>
      <c r="O15" s="192"/>
      <c r="P15" s="192"/>
      <c r="Q15" s="192"/>
      <c r="R15" s="193"/>
      <c r="S15" s="207" t="s">
        <v>387</v>
      </c>
      <c r="T15" s="207"/>
      <c r="U15" s="207"/>
      <c r="V15" s="207"/>
      <c r="W15" s="207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ht="18" customHeight="1" x14ac:dyDescent="0.15">
      <c r="A16" s="144" t="s">
        <v>27</v>
      </c>
      <c r="B16" s="146" t="s">
        <v>2</v>
      </c>
      <c r="C16" s="147"/>
      <c r="D16" s="147"/>
      <c r="E16" s="148"/>
      <c r="F16" s="146" t="s">
        <v>240</v>
      </c>
      <c r="G16" s="147"/>
      <c r="H16" s="147"/>
      <c r="I16" s="147"/>
      <c r="J16" s="147"/>
      <c r="K16" s="148"/>
      <c r="L16" s="146" t="s">
        <v>28</v>
      </c>
      <c r="M16" s="147"/>
      <c r="N16" s="147"/>
      <c r="O16" s="147"/>
      <c r="P16" s="147"/>
      <c r="Q16" s="147"/>
      <c r="R16" s="148"/>
      <c r="S16" s="204" t="s">
        <v>319</v>
      </c>
      <c r="T16" s="204"/>
      <c r="U16" s="204"/>
      <c r="V16" s="204"/>
      <c r="W16" s="204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ht="36.75" customHeight="1" x14ac:dyDescent="0.15">
      <c r="A17" s="145"/>
      <c r="B17" s="201"/>
      <c r="C17" s="197"/>
      <c r="D17" s="197"/>
      <c r="E17" s="199"/>
      <c r="F17" s="133"/>
      <c r="G17" s="134"/>
      <c r="H17" s="134"/>
      <c r="I17" s="134"/>
      <c r="J17" s="134"/>
      <c r="K17" s="135"/>
      <c r="L17" s="133"/>
      <c r="M17" s="134"/>
      <c r="N17" s="134"/>
      <c r="O17" s="134"/>
      <c r="P17" s="134"/>
      <c r="Q17" s="134"/>
      <c r="R17" s="135"/>
      <c r="S17" s="204"/>
      <c r="T17" s="204"/>
      <c r="U17" s="204"/>
      <c r="V17" s="204"/>
      <c r="W17" s="204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ht="17.25" customHeight="1" x14ac:dyDescent="0.15">
      <c r="A18" s="144" t="s">
        <v>290</v>
      </c>
      <c r="B18" s="159">
        <v>1</v>
      </c>
      <c r="C18" s="108" t="s">
        <v>0</v>
      </c>
      <c r="D18" s="140"/>
      <c r="E18" s="141"/>
      <c r="F18" s="141"/>
      <c r="G18" s="141"/>
      <c r="H18" s="142"/>
      <c r="I18" s="140"/>
      <c r="J18" s="141"/>
      <c r="K18" s="141"/>
      <c r="L18" s="141"/>
      <c r="M18" s="143"/>
      <c r="N18" s="128" t="s">
        <v>4</v>
      </c>
      <c r="O18" s="200"/>
      <c r="P18" s="129"/>
      <c r="Q18" s="128" t="s">
        <v>17</v>
      </c>
      <c r="R18" s="129"/>
      <c r="S18" s="226" t="s">
        <v>243</v>
      </c>
      <c r="T18" s="226"/>
      <c r="U18" s="226"/>
      <c r="V18" s="226"/>
      <c r="W18" s="226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ht="30" customHeight="1" x14ac:dyDescent="0.15">
      <c r="A19" s="158"/>
      <c r="B19" s="160"/>
      <c r="C19" s="109" t="s">
        <v>109</v>
      </c>
      <c r="D19" s="196"/>
      <c r="E19" s="197"/>
      <c r="F19" s="197"/>
      <c r="G19" s="197"/>
      <c r="H19" s="198"/>
      <c r="I19" s="196"/>
      <c r="J19" s="197"/>
      <c r="K19" s="197"/>
      <c r="L19" s="197"/>
      <c r="M19" s="199"/>
      <c r="N19" s="130"/>
      <c r="O19" s="131"/>
      <c r="P19" s="132"/>
      <c r="Q19" s="130"/>
      <c r="R19" s="132"/>
      <c r="S19" s="226"/>
      <c r="T19" s="226"/>
      <c r="U19" s="226"/>
      <c r="V19" s="226"/>
      <c r="W19" s="226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ht="17.25" customHeight="1" x14ac:dyDescent="0.15">
      <c r="A20" s="158"/>
      <c r="B20" s="159">
        <v>2</v>
      </c>
      <c r="C20" s="110" t="s">
        <v>0</v>
      </c>
      <c r="D20" s="140"/>
      <c r="E20" s="141"/>
      <c r="F20" s="141"/>
      <c r="G20" s="141"/>
      <c r="H20" s="142"/>
      <c r="I20" s="140"/>
      <c r="J20" s="141"/>
      <c r="K20" s="141"/>
      <c r="L20" s="141"/>
      <c r="M20" s="143"/>
      <c r="N20" s="128" t="s">
        <v>4</v>
      </c>
      <c r="O20" s="200"/>
      <c r="P20" s="129"/>
      <c r="Q20" s="128" t="s">
        <v>17</v>
      </c>
      <c r="R20" s="129"/>
      <c r="S20" s="226"/>
      <c r="T20" s="226"/>
      <c r="U20" s="226"/>
      <c r="V20" s="226"/>
      <c r="W20" s="226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ht="30" customHeight="1" x14ac:dyDescent="0.15">
      <c r="A21" s="145"/>
      <c r="B21" s="160"/>
      <c r="C21" s="109" t="s">
        <v>109</v>
      </c>
      <c r="D21" s="196"/>
      <c r="E21" s="197"/>
      <c r="F21" s="197"/>
      <c r="G21" s="197"/>
      <c r="H21" s="198"/>
      <c r="I21" s="196"/>
      <c r="J21" s="197"/>
      <c r="K21" s="197"/>
      <c r="L21" s="197"/>
      <c r="M21" s="199"/>
      <c r="N21" s="130"/>
      <c r="O21" s="131"/>
      <c r="P21" s="132"/>
      <c r="Q21" s="130"/>
      <c r="R21" s="132"/>
      <c r="S21" s="226"/>
      <c r="T21" s="226"/>
      <c r="U21" s="226"/>
      <c r="V21" s="226"/>
      <c r="W21" s="226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ht="21" customHeight="1" x14ac:dyDescent="0.15">
      <c r="A22" s="144" t="s">
        <v>312</v>
      </c>
      <c r="B22" s="159">
        <v>3</v>
      </c>
      <c r="C22" s="110" t="s">
        <v>0</v>
      </c>
      <c r="D22" s="140"/>
      <c r="E22" s="141"/>
      <c r="F22" s="141"/>
      <c r="G22" s="141"/>
      <c r="H22" s="142"/>
      <c r="I22" s="140"/>
      <c r="J22" s="141"/>
      <c r="K22" s="141"/>
      <c r="L22" s="141"/>
      <c r="M22" s="143"/>
      <c r="N22" s="128" t="s">
        <v>4</v>
      </c>
      <c r="O22" s="200"/>
      <c r="P22" s="129"/>
      <c r="Q22" s="128" t="s">
        <v>17</v>
      </c>
      <c r="R22" s="129"/>
      <c r="S22" s="227" t="s">
        <v>313</v>
      </c>
      <c r="T22" s="228"/>
      <c r="U22" s="228"/>
      <c r="V22" s="228"/>
      <c r="W22" s="228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ht="30" customHeight="1" x14ac:dyDescent="0.15">
      <c r="A23" s="158"/>
      <c r="B23" s="160"/>
      <c r="C23" s="109" t="s">
        <v>109</v>
      </c>
      <c r="D23" s="196"/>
      <c r="E23" s="197"/>
      <c r="F23" s="197"/>
      <c r="G23" s="197"/>
      <c r="H23" s="198"/>
      <c r="I23" s="196"/>
      <c r="J23" s="197"/>
      <c r="K23" s="197"/>
      <c r="L23" s="197"/>
      <c r="M23" s="199"/>
      <c r="N23" s="130"/>
      <c r="O23" s="131"/>
      <c r="P23" s="132"/>
      <c r="Q23" s="130"/>
      <c r="R23" s="132"/>
      <c r="S23" s="227"/>
      <c r="T23" s="228"/>
      <c r="U23" s="228"/>
      <c r="V23" s="228"/>
      <c r="W23" s="228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ht="21" customHeight="1" x14ac:dyDescent="0.15">
      <c r="A24" s="158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3"/>
      <c r="S24" s="227"/>
      <c r="T24" s="228"/>
      <c r="U24" s="228"/>
      <c r="V24" s="228"/>
      <c r="W24" s="228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ht="30" customHeight="1" x14ac:dyDescent="0.15">
      <c r="A25" s="145"/>
      <c r="B25" s="164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S25" s="227"/>
      <c r="T25" s="228"/>
      <c r="U25" s="228"/>
      <c r="V25" s="228"/>
      <c r="W25" s="228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ht="19.5" customHeight="1" x14ac:dyDescent="0.15">
      <c r="A26" s="144" t="s">
        <v>86</v>
      </c>
      <c r="B26" s="159">
        <v>4</v>
      </c>
      <c r="C26" s="110" t="s">
        <v>0</v>
      </c>
      <c r="D26" s="140"/>
      <c r="E26" s="141"/>
      <c r="F26" s="141"/>
      <c r="G26" s="141"/>
      <c r="H26" s="142"/>
      <c r="I26" s="140"/>
      <c r="J26" s="141"/>
      <c r="K26" s="141"/>
      <c r="L26" s="141"/>
      <c r="M26" s="143"/>
      <c r="N26" s="128" t="s">
        <v>3</v>
      </c>
      <c r="O26" s="200"/>
      <c r="P26" s="129"/>
      <c r="Q26" s="128" t="s">
        <v>17</v>
      </c>
      <c r="R26" s="129"/>
      <c r="S26" s="220" t="s">
        <v>241</v>
      </c>
      <c r="T26" s="221"/>
      <c r="U26" s="221"/>
      <c r="V26" s="221"/>
      <c r="W26" s="221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ht="30" customHeight="1" x14ac:dyDescent="0.15">
      <c r="A27" s="158"/>
      <c r="B27" s="160"/>
      <c r="C27" s="109" t="s">
        <v>109</v>
      </c>
      <c r="D27" s="196"/>
      <c r="E27" s="197"/>
      <c r="F27" s="197"/>
      <c r="G27" s="197"/>
      <c r="H27" s="198"/>
      <c r="I27" s="196"/>
      <c r="J27" s="197"/>
      <c r="K27" s="197"/>
      <c r="L27" s="197"/>
      <c r="M27" s="199"/>
      <c r="N27" s="130"/>
      <c r="O27" s="131"/>
      <c r="P27" s="132"/>
      <c r="Q27" s="130"/>
      <c r="R27" s="132"/>
      <c r="S27" s="222"/>
      <c r="T27" s="221"/>
      <c r="U27" s="221"/>
      <c r="V27" s="221"/>
      <c r="W27" s="221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ht="18" customHeight="1" x14ac:dyDescent="0.15">
      <c r="A28" s="158"/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3"/>
      <c r="S28" s="223"/>
      <c r="T28" s="224"/>
      <c r="U28" s="224"/>
      <c r="V28" s="224"/>
      <c r="W28" s="224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ht="30" customHeight="1" x14ac:dyDescent="0.15">
      <c r="A29" s="145"/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6"/>
      <c r="S29" s="225"/>
      <c r="T29" s="224"/>
      <c r="U29" s="224"/>
      <c r="V29" s="224"/>
      <c r="W29" s="224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ht="9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77"/>
      <c r="T30" s="74"/>
      <c r="U30" s="74"/>
      <c r="V30" s="74"/>
      <c r="W30" s="74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ht="6" customHeight="1" x14ac:dyDescent="0.15">
      <c r="A31" s="39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37"/>
      <c r="S31" s="77"/>
      <c r="T31" s="74"/>
      <c r="U31" s="74"/>
      <c r="V31" s="74"/>
      <c r="W31" s="74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ht="20.45" customHeight="1" x14ac:dyDescent="0.15">
      <c r="A32" s="137" t="s">
        <v>314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  <c r="S32" s="77"/>
      <c r="T32" s="74"/>
      <c r="U32" s="74"/>
      <c r="V32" s="74"/>
      <c r="W32" s="74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ht="6.75" customHeight="1" x14ac:dyDescent="0.15">
      <c r="A33" s="40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2"/>
      <c r="S33" s="78"/>
      <c r="T33" s="74"/>
      <c r="U33" s="74"/>
      <c r="V33" s="74"/>
      <c r="W33" s="74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ht="18.75" customHeight="1" x14ac:dyDescent="0.15">
      <c r="A34" s="41" t="s">
        <v>89</v>
      </c>
      <c r="B34" s="194" t="s">
        <v>346</v>
      </c>
      <c r="C34" s="194"/>
      <c r="D34" s="51"/>
      <c r="E34" s="49" t="s">
        <v>111</v>
      </c>
      <c r="F34" s="195"/>
      <c r="G34" s="195"/>
      <c r="H34" s="49" t="s">
        <v>112</v>
      </c>
      <c r="I34" s="105"/>
      <c r="J34" s="31"/>
      <c r="K34" s="106"/>
      <c r="L34" s="106"/>
      <c r="M34" s="106"/>
      <c r="N34" s="106"/>
      <c r="O34" s="106"/>
      <c r="P34" s="106"/>
      <c r="Q34" s="106"/>
      <c r="R34" s="107"/>
      <c r="S34" s="117" t="s">
        <v>242</v>
      </c>
      <c r="T34" s="118"/>
      <c r="U34" s="118"/>
      <c r="V34" s="118"/>
      <c r="W34" s="74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ht="6.75" customHeight="1" x14ac:dyDescent="0.15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3"/>
      <c r="S35" s="120"/>
      <c r="T35" s="121"/>
      <c r="U35" s="121"/>
      <c r="V35" s="121"/>
      <c r="W35" s="121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ht="12" customHeight="1" x14ac:dyDescent="0.15">
      <c r="A36" s="42" t="s">
        <v>87</v>
      </c>
      <c r="B36" s="31"/>
      <c r="C36" s="31"/>
      <c r="D36" s="31"/>
      <c r="E36" s="31"/>
      <c r="F36" s="31"/>
      <c r="G36" s="31"/>
      <c r="H36" s="31"/>
      <c r="I36" s="31" t="s">
        <v>88</v>
      </c>
      <c r="J36" s="31"/>
      <c r="K36" s="31"/>
      <c r="L36" s="31"/>
      <c r="M36" s="31"/>
      <c r="N36" s="31"/>
      <c r="O36" s="31"/>
      <c r="P36" s="31"/>
      <c r="Q36" s="31"/>
      <c r="R36" s="34"/>
      <c r="S36" s="120"/>
      <c r="T36" s="121"/>
      <c r="U36" s="121"/>
      <c r="V36" s="121"/>
      <c r="W36" s="121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ht="30.75" customHeight="1" x14ac:dyDescent="0.15">
      <c r="A37" s="155" t="str">
        <f>IF(B10="","",B10)</f>
        <v/>
      </c>
      <c r="B37" s="156"/>
      <c r="C37" s="156"/>
      <c r="D37" s="156"/>
      <c r="E37" s="156"/>
      <c r="F37" s="156"/>
      <c r="G37" s="156"/>
      <c r="H37" s="106"/>
      <c r="I37" s="157"/>
      <c r="J37" s="157"/>
      <c r="K37" s="157"/>
      <c r="L37" s="157"/>
      <c r="M37" s="157"/>
      <c r="N37" s="157"/>
      <c r="O37" s="157"/>
      <c r="P37" s="31"/>
      <c r="Q37" s="31"/>
      <c r="R37" s="34"/>
      <c r="S37" s="119" t="s">
        <v>344</v>
      </c>
      <c r="T37" s="119"/>
      <c r="U37" s="119"/>
      <c r="V37" s="119"/>
      <c r="W37" s="119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ht="22.15" customHeight="1" x14ac:dyDescent="0.15">
      <c r="A38" s="43"/>
      <c r="B38" s="35"/>
      <c r="C38" s="35"/>
      <c r="D38" s="35"/>
      <c r="E38" s="35"/>
      <c r="F38" s="35"/>
      <c r="G38" s="35"/>
      <c r="H38" s="35"/>
      <c r="I38" s="35" t="s">
        <v>375</v>
      </c>
      <c r="J38" s="35"/>
      <c r="K38" s="35"/>
      <c r="L38" s="35"/>
      <c r="M38" s="35"/>
      <c r="N38" s="35"/>
      <c r="O38" s="35"/>
      <c r="P38" s="35"/>
      <c r="Q38" s="35"/>
      <c r="R38" s="36"/>
      <c r="S38" s="119"/>
      <c r="T38" s="119"/>
      <c r="U38" s="119"/>
      <c r="V38" s="119"/>
      <c r="W38" s="119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ht="32.450000000000003" customHeight="1" x14ac:dyDescent="0.15">
      <c r="S39" s="119"/>
      <c r="T39" s="119"/>
      <c r="U39" s="119"/>
      <c r="V39" s="119"/>
      <c r="W39" s="119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ht="15" customHeight="1" x14ac:dyDescent="0.15">
      <c r="M40" s="125" t="s">
        <v>297</v>
      </c>
      <c r="N40" s="126"/>
      <c r="O40" s="126"/>
      <c r="P40" s="126"/>
      <c r="Q40" s="126"/>
      <c r="R40" s="127"/>
      <c r="S40" s="119"/>
      <c r="T40" s="119"/>
      <c r="U40" s="119"/>
      <c r="V40" s="119"/>
      <c r="W40" s="119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ht="13.5" customHeight="1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9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ht="13.5" customHeight="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9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ht="13.5" customHeight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9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ht="13.5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13.5" customHeight="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ht="13.5" customHeight="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ht="13.5" customHeight="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9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ht="13.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9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34" ht="13.5" customHeight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60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34" ht="13.5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34" ht="13.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34" ht="13.5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34" ht="13.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34" ht="13.5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34" ht="13.5" customHeight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34" ht="13.5" customHeight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34" ht="13.5" customHeight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34" ht="13.5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34" ht="13.5" customHeight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</row>
    <row r="60" spans="1:34" ht="13.5" customHeight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</row>
    <row r="61" spans="1:34" ht="13.5" customHeight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</row>
    <row r="62" spans="1:34" ht="13.5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34" ht="13.5" customHeight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34" ht="13.5" customHeight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34" ht="13.5" customHeight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ht="13.5" customHeight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1:34" ht="13.5" customHeight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ht="13.5" customHeight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 ht="13.5" customHeight="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1:34" ht="13.5" customHeight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 ht="13.5" customHeight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1:34" ht="13.5" customHeight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1:34" ht="13.5" customHeight="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 ht="13.5" customHeight="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 ht="13.5" customHeight="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spans="1:34" ht="13.5" customHeight="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</row>
    <row r="77" spans="1:34" ht="13.5" customHeight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</row>
    <row r="78" spans="1:34" ht="13.5" customHeight="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</row>
    <row r="79" spans="1:34" ht="13.5" customHeight="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 ht="13.5" customHeight="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  <row r="81" spans="1:34" ht="13.5" customHeight="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ht="13.5" customHeight="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</row>
    <row r="83" spans="1:34" ht="13.5" customHeight="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</row>
    <row r="84" spans="1:34" ht="13.5" customHeight="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</row>
    <row r="85" spans="1:34" ht="13.5" customHeight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</row>
    <row r="86" spans="1:34" ht="13.5" customHeight="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</row>
    <row r="87" spans="1:34" ht="13.5" customHeight="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</row>
    <row r="88" spans="1:34" ht="13.5" customHeight="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 ht="13.5" customHeight="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</row>
    <row r="90" spans="1:34" ht="13.5" customHeight="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  <row r="91" spans="1:34" ht="13.5" customHeight="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</row>
    <row r="92" spans="1:34" ht="13.5" customHeight="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</row>
    <row r="93" spans="1:34" ht="13.5" customHeight="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</row>
    <row r="94" spans="1:34" ht="13.5" customHeight="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 ht="13.5" customHeight="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 ht="13.5" customHeight="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</row>
    <row r="97" spans="1:34" ht="13.5" customHeight="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</row>
    <row r="98" spans="1:34" ht="13.5" customHeight="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</row>
    <row r="99" spans="1:34" ht="13.5" customHeight="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1:34" ht="13.5" customHeight="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</row>
    <row r="101" spans="1:34" ht="13.5" customHeight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</row>
    <row r="102" spans="1:34" ht="13.5" customHeight="1" x14ac:dyDescent="0.15">
      <c r="A102" s="61" t="str">
        <f>J6</f>
        <v/>
      </c>
      <c r="B102" s="53" t="s">
        <v>98</v>
      </c>
      <c r="C102" s="53"/>
      <c r="D102" s="53"/>
      <c r="E102" s="53"/>
      <c r="F102" s="72">
        <v>1</v>
      </c>
      <c r="G102" s="72" t="str">
        <f>県コード!I4</f>
        <v>北海道</v>
      </c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</row>
    <row r="103" spans="1:34" ht="13.5" customHeight="1" x14ac:dyDescent="0.15">
      <c r="A103" s="61">
        <f>M6</f>
        <v>0</v>
      </c>
      <c r="B103" s="53" t="s">
        <v>96</v>
      </c>
      <c r="C103" s="53"/>
      <c r="D103" s="53"/>
      <c r="E103" s="53"/>
      <c r="F103" s="72">
        <v>2</v>
      </c>
      <c r="G103" s="72" t="str">
        <f>県コード!I5</f>
        <v>青森県</v>
      </c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</row>
    <row r="104" spans="1:34" ht="13.5" customHeight="1" x14ac:dyDescent="0.15">
      <c r="A104" s="61">
        <f>P6</f>
        <v>0</v>
      </c>
      <c r="B104" s="53" t="s">
        <v>97</v>
      </c>
      <c r="C104" s="53"/>
      <c r="D104" s="53"/>
      <c r="E104" s="53"/>
      <c r="F104" s="72">
        <v>3</v>
      </c>
      <c r="G104" s="72" t="str">
        <f>県コード!I6</f>
        <v>岩手県</v>
      </c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</row>
    <row r="105" spans="1:34" ht="13.5" customHeight="1" x14ac:dyDescent="0.15">
      <c r="A105" s="53">
        <f>B9</f>
        <v>0</v>
      </c>
      <c r="B105" s="53" t="s">
        <v>99</v>
      </c>
      <c r="C105" s="53"/>
      <c r="D105" s="53"/>
      <c r="E105" s="53"/>
      <c r="F105" s="72">
        <v>4</v>
      </c>
      <c r="G105" s="72" t="str">
        <f>県コード!I7</f>
        <v>宮城県</v>
      </c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</row>
    <row r="106" spans="1:34" ht="13.5" customHeight="1" x14ac:dyDescent="0.15">
      <c r="A106" s="53">
        <f>B10</f>
        <v>0</v>
      </c>
      <c r="B106" s="53" t="s">
        <v>100</v>
      </c>
      <c r="C106" s="53"/>
      <c r="D106" s="53"/>
      <c r="E106" s="53"/>
      <c r="F106" s="72">
        <v>5</v>
      </c>
      <c r="G106" s="72" t="str">
        <f>県コード!I8</f>
        <v>秋田県</v>
      </c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</row>
    <row r="107" spans="1:34" ht="13.5" customHeight="1" x14ac:dyDescent="0.15">
      <c r="A107" s="53">
        <f>B11</f>
        <v>0</v>
      </c>
      <c r="B107" s="53" t="s">
        <v>93</v>
      </c>
      <c r="C107" s="53"/>
      <c r="D107" s="53"/>
      <c r="E107" s="53"/>
      <c r="F107" s="72">
        <v>6</v>
      </c>
      <c r="G107" s="72" t="str">
        <f>県コード!I9</f>
        <v>山形県</v>
      </c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</row>
    <row r="108" spans="1:34" ht="13.5" customHeight="1" x14ac:dyDescent="0.15">
      <c r="A108" s="53">
        <f>F11</f>
        <v>0</v>
      </c>
      <c r="B108" s="53" t="s">
        <v>94</v>
      </c>
      <c r="C108" s="53"/>
      <c r="D108" s="53"/>
      <c r="E108" s="53"/>
      <c r="F108" s="72">
        <v>7</v>
      </c>
      <c r="G108" s="72" t="str">
        <f>県コード!I10</f>
        <v>福島県</v>
      </c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ht="13.5" customHeight="1" x14ac:dyDescent="0.15">
      <c r="A109" s="53">
        <f>N11</f>
        <v>0</v>
      </c>
      <c r="B109" s="53" t="s">
        <v>101</v>
      </c>
      <c r="C109" s="53"/>
      <c r="D109" s="53"/>
      <c r="E109" s="53"/>
      <c r="F109" s="72">
        <v>8</v>
      </c>
      <c r="G109" s="72" t="str">
        <f>県コード!I11</f>
        <v>茨城県</v>
      </c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</row>
    <row r="110" spans="1:34" ht="13.5" customHeight="1" x14ac:dyDescent="0.15">
      <c r="A110" s="53">
        <f>B12</f>
        <v>0</v>
      </c>
      <c r="B110" s="53" t="s">
        <v>102</v>
      </c>
      <c r="C110" s="53"/>
      <c r="D110" s="53"/>
      <c r="E110" s="53"/>
      <c r="F110" s="72">
        <v>9</v>
      </c>
      <c r="G110" s="72" t="str">
        <f>県コード!I12</f>
        <v>栃木県</v>
      </c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</row>
    <row r="111" spans="1:34" ht="13.5" customHeight="1" x14ac:dyDescent="0.15">
      <c r="A111" s="53">
        <f>B13</f>
        <v>0</v>
      </c>
      <c r="B111" s="53" t="s">
        <v>103</v>
      </c>
      <c r="C111" s="53"/>
      <c r="D111" s="53"/>
      <c r="E111" s="53"/>
      <c r="F111" s="72">
        <v>10</v>
      </c>
      <c r="G111" s="72" t="str">
        <f>県コード!I13</f>
        <v>群馬県</v>
      </c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</row>
    <row r="112" spans="1:34" ht="13.5" customHeight="1" x14ac:dyDescent="0.15">
      <c r="A112" s="53">
        <f>B14</f>
        <v>0</v>
      </c>
      <c r="B112" s="53" t="s">
        <v>104</v>
      </c>
      <c r="C112" s="53"/>
      <c r="D112" s="53"/>
      <c r="E112" s="53"/>
      <c r="F112" s="72">
        <v>11</v>
      </c>
      <c r="G112" s="72" t="str">
        <f>県コード!I14</f>
        <v>埼玉県</v>
      </c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</row>
    <row r="113" spans="1:34" ht="13.5" customHeight="1" x14ac:dyDescent="0.15">
      <c r="A113" s="53">
        <f>K13</f>
        <v>0</v>
      </c>
      <c r="B113" s="53" t="s">
        <v>105</v>
      </c>
      <c r="C113" s="53"/>
      <c r="D113" s="53"/>
      <c r="E113" s="53"/>
      <c r="F113" s="72">
        <v>12</v>
      </c>
      <c r="G113" s="72" t="str">
        <f>県コード!I15</f>
        <v>千葉県</v>
      </c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ht="13.5" customHeight="1" x14ac:dyDescent="0.15">
      <c r="A114" s="53">
        <f>K14</f>
        <v>0</v>
      </c>
      <c r="B114" s="53" t="s">
        <v>22</v>
      </c>
      <c r="C114" s="53"/>
      <c r="D114" s="53"/>
      <c r="E114" s="53"/>
      <c r="F114" s="72">
        <v>13</v>
      </c>
      <c r="G114" s="72" t="str">
        <f>県コード!I16</f>
        <v>東京都</v>
      </c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ht="13.5" customHeight="1" x14ac:dyDescent="0.15">
      <c r="A115" s="53">
        <f>K15</f>
        <v>0</v>
      </c>
      <c r="B115" s="53" t="s">
        <v>161</v>
      </c>
      <c r="C115" s="53"/>
      <c r="D115" s="53"/>
      <c r="E115" s="53"/>
      <c r="F115" s="72">
        <v>14</v>
      </c>
      <c r="G115" s="72" t="str">
        <f>県コード!I17</f>
        <v>神奈川県</v>
      </c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ht="13.5" customHeight="1" x14ac:dyDescent="0.15">
      <c r="A116" s="53">
        <f>B17</f>
        <v>0</v>
      </c>
      <c r="B116" s="53" t="s">
        <v>106</v>
      </c>
      <c r="C116" s="53"/>
      <c r="D116" s="53"/>
      <c r="E116" s="53"/>
      <c r="F116" s="72">
        <v>15</v>
      </c>
      <c r="G116" s="72" t="str">
        <f>県コード!I18</f>
        <v>新潟県</v>
      </c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</row>
    <row r="117" spans="1:34" ht="13.5" customHeight="1" x14ac:dyDescent="0.15">
      <c r="A117" s="53">
        <f>F17</f>
        <v>0</v>
      </c>
      <c r="B117" s="53" t="s">
        <v>107</v>
      </c>
      <c r="C117" s="53"/>
      <c r="D117" s="53"/>
      <c r="E117" s="53"/>
      <c r="F117" s="72">
        <v>16</v>
      </c>
      <c r="G117" s="72" t="str">
        <f>県コード!I19</f>
        <v>富山県</v>
      </c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</row>
    <row r="118" spans="1:34" ht="13.5" customHeight="1" x14ac:dyDescent="0.15">
      <c r="A118" s="53">
        <f>L17</f>
        <v>0</v>
      </c>
      <c r="B118" s="53" t="s">
        <v>108</v>
      </c>
      <c r="C118" s="53"/>
      <c r="D118" s="53"/>
      <c r="E118" s="53"/>
      <c r="F118" s="72">
        <v>17</v>
      </c>
      <c r="G118" s="72" t="str">
        <f>県コード!I20</f>
        <v>石川県</v>
      </c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</row>
    <row r="119" spans="1:34" ht="13.5" customHeight="1" x14ac:dyDescent="0.15">
      <c r="A119" s="53">
        <f>D18</f>
        <v>0</v>
      </c>
      <c r="B119" s="53" t="s">
        <v>156</v>
      </c>
      <c r="C119" s="53"/>
      <c r="D119" s="53"/>
      <c r="E119" s="53"/>
      <c r="F119" s="72">
        <v>18</v>
      </c>
      <c r="G119" s="72" t="str">
        <f>県コード!I21</f>
        <v>福井県</v>
      </c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</row>
    <row r="120" spans="1:34" ht="13.5" customHeight="1" x14ac:dyDescent="0.15">
      <c r="A120" s="53">
        <f>I18</f>
        <v>0</v>
      </c>
      <c r="B120" s="53" t="s">
        <v>156</v>
      </c>
      <c r="C120" s="53"/>
      <c r="D120" s="53"/>
      <c r="E120" s="53"/>
      <c r="F120" s="72">
        <v>19</v>
      </c>
      <c r="G120" s="72" t="str">
        <f>県コード!I22</f>
        <v>山梨県</v>
      </c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</row>
    <row r="121" spans="1:34" ht="13.5" customHeight="1" x14ac:dyDescent="0.15">
      <c r="A121" s="53">
        <f>D19</f>
        <v>0</v>
      </c>
      <c r="B121" s="53" t="s">
        <v>157</v>
      </c>
      <c r="C121" s="53"/>
      <c r="D121" s="53"/>
      <c r="E121" s="53"/>
      <c r="F121" s="72">
        <v>20</v>
      </c>
      <c r="G121" s="72" t="str">
        <f>県コード!I23</f>
        <v>長野県</v>
      </c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</row>
    <row r="122" spans="1:34" ht="13.5" customHeight="1" x14ac:dyDescent="0.15">
      <c r="A122" s="53">
        <f>I19</f>
        <v>0</v>
      </c>
      <c r="B122" s="53" t="s">
        <v>158</v>
      </c>
      <c r="C122" s="53"/>
      <c r="D122" s="53"/>
      <c r="E122" s="53"/>
      <c r="F122" s="72">
        <v>21</v>
      </c>
      <c r="G122" s="72" t="str">
        <f>県コード!I24</f>
        <v>岐阜県</v>
      </c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</row>
    <row r="123" spans="1:34" ht="13.5" customHeight="1" x14ac:dyDescent="0.15">
      <c r="A123" s="53">
        <f>N19</f>
        <v>0</v>
      </c>
      <c r="B123" s="53" t="s">
        <v>159</v>
      </c>
      <c r="C123" s="53"/>
      <c r="D123" s="53"/>
      <c r="E123" s="53"/>
      <c r="F123" s="72">
        <v>22</v>
      </c>
      <c r="G123" s="72" t="str">
        <f>県コード!I25</f>
        <v>静岡県</v>
      </c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</row>
    <row r="124" spans="1:34" ht="13.5" customHeight="1" x14ac:dyDescent="0.15">
      <c r="A124" s="53">
        <f>Q19</f>
        <v>0</v>
      </c>
      <c r="B124" s="53" t="s">
        <v>160</v>
      </c>
      <c r="C124" s="53"/>
      <c r="D124" s="53"/>
      <c r="E124" s="53"/>
      <c r="F124" s="72">
        <v>23</v>
      </c>
      <c r="G124" s="72" t="str">
        <f>県コード!I26</f>
        <v>愛知県</v>
      </c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</row>
    <row r="125" spans="1:34" ht="13.5" customHeight="1" x14ac:dyDescent="0.15">
      <c r="A125" s="53">
        <f>D20</f>
        <v>0</v>
      </c>
      <c r="B125" s="53" t="s">
        <v>132</v>
      </c>
      <c r="C125" s="53"/>
      <c r="D125" s="53"/>
      <c r="E125" s="53"/>
      <c r="F125" s="72">
        <v>24</v>
      </c>
      <c r="G125" s="72" t="str">
        <f>県コード!I27</f>
        <v>三重県</v>
      </c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</row>
    <row r="126" spans="1:34" ht="13.5" customHeight="1" x14ac:dyDescent="0.15">
      <c r="A126" s="53">
        <f>I20</f>
        <v>0</v>
      </c>
      <c r="B126" s="53" t="s">
        <v>132</v>
      </c>
      <c r="C126" s="53"/>
      <c r="D126" s="53"/>
      <c r="E126" s="53"/>
      <c r="F126" s="72">
        <v>25</v>
      </c>
      <c r="G126" s="72" t="str">
        <f>県コード!I28</f>
        <v>滋賀県</v>
      </c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</row>
    <row r="127" spans="1:34" ht="13.5" customHeight="1" x14ac:dyDescent="0.15">
      <c r="A127" s="53">
        <f>D21</f>
        <v>0</v>
      </c>
      <c r="B127" s="53" t="s">
        <v>133</v>
      </c>
      <c r="C127" s="53"/>
      <c r="D127" s="53"/>
      <c r="E127" s="53"/>
      <c r="F127" s="72">
        <v>26</v>
      </c>
      <c r="G127" s="72" t="str">
        <f>県コード!I29</f>
        <v>京都府</v>
      </c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</row>
    <row r="128" spans="1:34" ht="13.5" customHeight="1" x14ac:dyDescent="0.15">
      <c r="A128" s="53">
        <f>I21</f>
        <v>0</v>
      </c>
      <c r="B128" s="53" t="s">
        <v>134</v>
      </c>
      <c r="C128" s="53"/>
      <c r="D128" s="53"/>
      <c r="E128" s="53"/>
      <c r="F128" s="72">
        <v>27</v>
      </c>
      <c r="G128" s="72" t="str">
        <f>県コード!I30</f>
        <v>大阪府</v>
      </c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</row>
    <row r="129" spans="1:34" ht="13.5" customHeight="1" x14ac:dyDescent="0.15">
      <c r="A129" s="53">
        <f>N21</f>
        <v>0</v>
      </c>
      <c r="B129" s="53" t="s">
        <v>135</v>
      </c>
      <c r="C129" s="53"/>
      <c r="D129" s="53"/>
      <c r="E129" s="53"/>
      <c r="F129" s="72">
        <v>28</v>
      </c>
      <c r="G129" s="72" t="str">
        <f>県コード!I31</f>
        <v>兵庫県</v>
      </c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</row>
    <row r="130" spans="1:34" ht="13.5" customHeight="1" x14ac:dyDescent="0.15">
      <c r="A130" s="53">
        <f>Q21</f>
        <v>0</v>
      </c>
      <c r="B130" s="53" t="s">
        <v>110</v>
      </c>
      <c r="C130" s="53"/>
      <c r="D130" s="53"/>
      <c r="E130" s="53"/>
      <c r="F130" s="72">
        <v>29</v>
      </c>
      <c r="G130" s="72" t="str">
        <f>県コード!I32</f>
        <v>奈良県</v>
      </c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</row>
    <row r="131" spans="1:34" ht="13.5" customHeight="1" x14ac:dyDescent="0.15">
      <c r="A131" s="53">
        <f>D22</f>
        <v>0</v>
      </c>
      <c r="B131" s="53" t="s">
        <v>136</v>
      </c>
      <c r="C131" s="53"/>
      <c r="D131" s="53"/>
      <c r="E131" s="53"/>
      <c r="F131" s="72">
        <v>30</v>
      </c>
      <c r="G131" s="72" t="str">
        <f>県コード!I33</f>
        <v>和歌山県</v>
      </c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</row>
    <row r="132" spans="1:34" ht="13.5" customHeight="1" x14ac:dyDescent="0.15">
      <c r="A132" s="53">
        <f>I22</f>
        <v>0</v>
      </c>
      <c r="B132" s="53" t="s">
        <v>136</v>
      </c>
      <c r="C132" s="53"/>
      <c r="D132" s="53"/>
      <c r="E132" s="53"/>
      <c r="F132" s="72">
        <v>31</v>
      </c>
      <c r="G132" s="72" t="str">
        <f>県コード!I34</f>
        <v>鳥取県</v>
      </c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</row>
    <row r="133" spans="1:34" ht="13.5" customHeight="1" x14ac:dyDescent="0.15">
      <c r="A133" s="53">
        <f>D23</f>
        <v>0</v>
      </c>
      <c r="B133" s="53" t="s">
        <v>137</v>
      </c>
      <c r="C133" s="53"/>
      <c r="D133" s="53"/>
      <c r="E133" s="53"/>
      <c r="F133" s="72">
        <v>32</v>
      </c>
      <c r="G133" s="72" t="str">
        <f>県コード!I35</f>
        <v>島根県</v>
      </c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</row>
    <row r="134" spans="1:34" ht="13.5" customHeight="1" x14ac:dyDescent="0.15">
      <c r="A134" s="53">
        <f>I23</f>
        <v>0</v>
      </c>
      <c r="B134" s="53" t="s">
        <v>138</v>
      </c>
      <c r="C134" s="53"/>
      <c r="D134" s="53"/>
      <c r="E134" s="53"/>
      <c r="F134" s="72">
        <v>33</v>
      </c>
      <c r="G134" s="72" t="str">
        <f>県コード!I36</f>
        <v>岡山県</v>
      </c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</row>
    <row r="135" spans="1:34" ht="13.5" customHeight="1" x14ac:dyDescent="0.15">
      <c r="A135" s="53">
        <f>N23</f>
        <v>0</v>
      </c>
      <c r="B135" s="53" t="s">
        <v>139</v>
      </c>
      <c r="C135" s="53"/>
      <c r="D135" s="53"/>
      <c r="E135" s="53"/>
      <c r="F135" s="72">
        <v>34</v>
      </c>
      <c r="G135" s="72" t="str">
        <f>県コード!I37</f>
        <v>広島県</v>
      </c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</row>
    <row r="136" spans="1:34" ht="13.5" customHeight="1" x14ac:dyDescent="0.15">
      <c r="A136" s="53">
        <f>Q23</f>
        <v>0</v>
      </c>
      <c r="B136" s="53" t="s">
        <v>140</v>
      </c>
      <c r="C136" s="53"/>
      <c r="D136" s="53"/>
      <c r="E136" s="53"/>
      <c r="F136" s="72">
        <v>35</v>
      </c>
      <c r="G136" s="72" t="str">
        <f>県コード!I38</f>
        <v>山口県</v>
      </c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</row>
    <row r="137" spans="1:34" ht="13.5" customHeight="1" x14ac:dyDescent="0.15">
      <c r="A137" s="53">
        <f>B24</f>
        <v>0</v>
      </c>
      <c r="B137" s="53" t="s">
        <v>141</v>
      </c>
      <c r="C137" s="53"/>
      <c r="D137" s="53"/>
      <c r="E137" s="53"/>
      <c r="F137" s="72">
        <v>36</v>
      </c>
      <c r="G137" s="72" t="str">
        <f>県コード!I39</f>
        <v>徳島県</v>
      </c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</row>
    <row r="138" spans="1:34" ht="13.5" customHeight="1" x14ac:dyDescent="0.15">
      <c r="A138" s="53">
        <f>I24</f>
        <v>0</v>
      </c>
      <c r="B138" s="53" t="s">
        <v>141</v>
      </c>
      <c r="C138" s="53"/>
      <c r="D138" s="53"/>
      <c r="E138" s="53"/>
      <c r="F138" s="72">
        <v>37</v>
      </c>
      <c r="G138" s="72" t="str">
        <f>県コード!I40</f>
        <v>香川県</v>
      </c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</row>
    <row r="139" spans="1:34" ht="13.5" customHeight="1" x14ac:dyDescent="0.15">
      <c r="A139" s="53">
        <f>D25</f>
        <v>0</v>
      </c>
      <c r="B139" s="53" t="s">
        <v>142</v>
      </c>
      <c r="C139" s="53"/>
      <c r="D139" s="53"/>
      <c r="E139" s="53"/>
      <c r="F139" s="72">
        <v>38</v>
      </c>
      <c r="G139" s="72" t="str">
        <f>県コード!I41</f>
        <v>愛媛県</v>
      </c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</row>
    <row r="140" spans="1:34" ht="13.5" customHeight="1" x14ac:dyDescent="0.15">
      <c r="A140" s="53">
        <f>I25</f>
        <v>0</v>
      </c>
      <c r="B140" s="53" t="s">
        <v>143</v>
      </c>
      <c r="C140" s="53"/>
      <c r="D140" s="53"/>
      <c r="E140" s="53"/>
      <c r="F140" s="72">
        <v>39</v>
      </c>
      <c r="G140" s="72" t="str">
        <f>県コード!I42</f>
        <v>高知県</v>
      </c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</row>
    <row r="141" spans="1:34" ht="13.5" customHeight="1" x14ac:dyDescent="0.15">
      <c r="A141" s="53">
        <f>N25</f>
        <v>0</v>
      </c>
      <c r="B141" s="53" t="s">
        <v>144</v>
      </c>
      <c r="C141" s="53"/>
      <c r="D141" s="53"/>
      <c r="E141" s="53"/>
      <c r="F141" s="72">
        <v>40</v>
      </c>
      <c r="G141" s="72" t="str">
        <f>県コード!I43</f>
        <v>福岡県</v>
      </c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</row>
    <row r="142" spans="1:34" ht="13.5" customHeight="1" x14ac:dyDescent="0.15">
      <c r="A142" s="53">
        <f>Q25</f>
        <v>0</v>
      </c>
      <c r="B142" s="53" t="s">
        <v>145</v>
      </c>
      <c r="C142" s="53"/>
      <c r="D142" s="53"/>
      <c r="E142" s="53"/>
      <c r="F142" s="72">
        <v>41</v>
      </c>
      <c r="G142" s="72" t="str">
        <f>県コード!I44</f>
        <v>佐賀県</v>
      </c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</row>
    <row r="143" spans="1:34" ht="13.5" customHeight="1" x14ac:dyDescent="0.15">
      <c r="A143" s="53">
        <f>D26</f>
        <v>0</v>
      </c>
      <c r="B143" s="53" t="s">
        <v>146</v>
      </c>
      <c r="C143" s="53"/>
      <c r="D143" s="53"/>
      <c r="E143" s="53"/>
      <c r="F143" s="72">
        <v>42</v>
      </c>
      <c r="G143" s="72" t="str">
        <f>県コード!I45</f>
        <v>長崎県</v>
      </c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</row>
    <row r="144" spans="1:34" ht="13.5" customHeight="1" x14ac:dyDescent="0.15">
      <c r="A144" s="53">
        <f>I26</f>
        <v>0</v>
      </c>
      <c r="B144" s="53" t="s">
        <v>146</v>
      </c>
      <c r="C144" s="53"/>
      <c r="D144" s="53"/>
      <c r="E144" s="53"/>
      <c r="F144" s="72">
        <v>43</v>
      </c>
      <c r="G144" s="72" t="str">
        <f>県コード!I46</f>
        <v>熊本県</v>
      </c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</row>
    <row r="145" spans="1:34" ht="13.5" customHeight="1" x14ac:dyDescent="0.15">
      <c r="A145" s="53">
        <f>D27</f>
        <v>0</v>
      </c>
      <c r="B145" s="53" t="s">
        <v>147</v>
      </c>
      <c r="C145" s="53"/>
      <c r="D145" s="53"/>
      <c r="E145" s="53"/>
      <c r="F145" s="72">
        <v>44</v>
      </c>
      <c r="G145" s="72" t="str">
        <f>県コード!I47</f>
        <v>大分県</v>
      </c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</row>
    <row r="146" spans="1:34" ht="13.5" customHeight="1" x14ac:dyDescent="0.15">
      <c r="A146" s="53">
        <f>I27</f>
        <v>0</v>
      </c>
      <c r="B146" s="53" t="s">
        <v>148</v>
      </c>
      <c r="C146" s="53"/>
      <c r="D146" s="53"/>
      <c r="E146" s="53"/>
      <c r="F146" s="72">
        <v>45</v>
      </c>
      <c r="G146" s="72" t="str">
        <f>県コード!I48</f>
        <v>宮崎県</v>
      </c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</row>
    <row r="147" spans="1:34" ht="13.5" customHeight="1" x14ac:dyDescent="0.15">
      <c r="A147" s="53">
        <f>N27</f>
        <v>0</v>
      </c>
      <c r="B147" s="53" t="s">
        <v>149</v>
      </c>
      <c r="C147" s="53"/>
      <c r="D147" s="53"/>
      <c r="E147" s="53"/>
      <c r="F147" s="72">
        <v>46</v>
      </c>
      <c r="G147" s="72" t="str">
        <f>県コード!I49</f>
        <v>鹿児島県</v>
      </c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</row>
    <row r="148" spans="1:34" ht="13.5" customHeight="1" x14ac:dyDescent="0.15">
      <c r="A148" s="53">
        <f>Q27</f>
        <v>0</v>
      </c>
      <c r="B148" s="53" t="s">
        <v>150</v>
      </c>
      <c r="C148" s="53"/>
      <c r="D148" s="53"/>
      <c r="E148" s="53"/>
      <c r="F148" s="72">
        <v>47</v>
      </c>
      <c r="G148" s="72" t="str">
        <f>県コード!I50</f>
        <v>沖縄県</v>
      </c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</row>
    <row r="149" spans="1:34" ht="13.5" customHeight="1" x14ac:dyDescent="0.15">
      <c r="A149" s="53">
        <f>D28</f>
        <v>0</v>
      </c>
      <c r="B149" s="53" t="s">
        <v>151</v>
      </c>
      <c r="C149" s="53"/>
      <c r="D149" s="53"/>
      <c r="E149" s="53"/>
      <c r="F149" s="72"/>
      <c r="G149" s="72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</row>
    <row r="150" spans="1:34" ht="13.5" customHeight="1" x14ac:dyDescent="0.15">
      <c r="A150" s="53">
        <f>I28</f>
        <v>0</v>
      </c>
      <c r="B150" s="53" t="s">
        <v>151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</row>
    <row r="151" spans="1:34" ht="13.5" customHeight="1" x14ac:dyDescent="0.15">
      <c r="A151" s="53">
        <f>D29</f>
        <v>0</v>
      </c>
      <c r="B151" s="53" t="s">
        <v>152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</row>
    <row r="152" spans="1:34" ht="13.5" customHeight="1" x14ac:dyDescent="0.15">
      <c r="A152" s="53">
        <f>I29</f>
        <v>0</v>
      </c>
      <c r="B152" s="53" t="s">
        <v>153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</row>
    <row r="153" spans="1:34" ht="13.5" customHeight="1" x14ac:dyDescent="0.15">
      <c r="A153" s="53">
        <f>N29</f>
        <v>0</v>
      </c>
      <c r="B153" s="53" t="s">
        <v>154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</row>
    <row r="154" spans="1:34" x14ac:dyDescent="0.15">
      <c r="A154" s="53">
        <f>Q29</f>
        <v>0</v>
      </c>
      <c r="B154" s="53" t="s">
        <v>155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</row>
    <row r="155" spans="1:34" x14ac:dyDescent="0.15">
      <c r="A155" s="53">
        <f>I37</f>
        <v>0</v>
      </c>
      <c r="B155" s="53" t="s">
        <v>162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</row>
    <row r="156" spans="1:34" x14ac:dyDescent="0.1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</row>
    <row r="157" spans="1:34" x14ac:dyDescent="0.1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</row>
    <row r="158" spans="1:34" x14ac:dyDescent="0.1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</row>
    <row r="159" spans="1:34" x14ac:dyDescent="0.1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</row>
    <row r="160" spans="1:34" x14ac:dyDescent="0.1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</row>
    <row r="161" spans="1:34" x14ac:dyDescent="0.1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</row>
    <row r="162" spans="1:34" x14ac:dyDescent="0.1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</row>
    <row r="163" spans="1:34" x14ac:dyDescent="0.1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</row>
    <row r="164" spans="1:34" x14ac:dyDescent="0.1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</row>
    <row r="165" spans="1:34" x14ac:dyDescent="0.1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</row>
    <row r="166" spans="1:34" x14ac:dyDescent="0.1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</row>
    <row r="167" spans="1:34" x14ac:dyDescent="0.1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</row>
    <row r="168" spans="1:34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</row>
    <row r="169" spans="1:34" x14ac:dyDescent="0.1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</row>
    <row r="170" spans="1:34" x14ac:dyDescent="0.1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</row>
    <row r="171" spans="1:34" x14ac:dyDescent="0.1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</row>
    <row r="172" spans="1:34" x14ac:dyDescent="0.1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</row>
    <row r="173" spans="1:34" x14ac:dyDescent="0.1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</row>
    <row r="174" spans="1:34" x14ac:dyDescent="0.1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</row>
  </sheetData>
  <sheetProtection selectLockedCells="1"/>
  <mergeCells count="101">
    <mergeCell ref="S26:W27"/>
    <mergeCell ref="S28:W29"/>
    <mergeCell ref="S18:W21"/>
    <mergeCell ref="S22:W25"/>
    <mergeCell ref="Q19:R19"/>
    <mergeCell ref="Q20:R20"/>
    <mergeCell ref="Q21:R21"/>
    <mergeCell ref="B24:R25"/>
    <mergeCell ref="B22:B23"/>
    <mergeCell ref="D22:H22"/>
    <mergeCell ref="I22:M22"/>
    <mergeCell ref="N22:P22"/>
    <mergeCell ref="Q22:R22"/>
    <mergeCell ref="D23:H23"/>
    <mergeCell ref="I23:M23"/>
    <mergeCell ref="N23:P23"/>
    <mergeCell ref="Q23:R23"/>
    <mergeCell ref="S2:W6"/>
    <mergeCell ref="S7:W8"/>
    <mergeCell ref="S11:W12"/>
    <mergeCell ref="S13:W14"/>
    <mergeCell ref="S15:W15"/>
    <mergeCell ref="S9:W10"/>
    <mergeCell ref="S16:W17"/>
    <mergeCell ref="F17:K17"/>
    <mergeCell ref="N21:P21"/>
    <mergeCell ref="L16:R16"/>
    <mergeCell ref="N18:P18"/>
    <mergeCell ref="D20:H20"/>
    <mergeCell ref="I20:M20"/>
    <mergeCell ref="D21:H21"/>
    <mergeCell ref="I21:M21"/>
    <mergeCell ref="B13:G13"/>
    <mergeCell ref="D18:H18"/>
    <mergeCell ref="D19:H19"/>
    <mergeCell ref="F11:R11"/>
    <mergeCell ref="B10:R10"/>
    <mergeCell ref="H13:J13"/>
    <mergeCell ref="H14:J14"/>
    <mergeCell ref="H15:J15"/>
    <mergeCell ref="K13:R13"/>
    <mergeCell ref="B34:C34"/>
    <mergeCell ref="F34:G34"/>
    <mergeCell ref="B26:B27"/>
    <mergeCell ref="D27:H27"/>
    <mergeCell ref="I27:M27"/>
    <mergeCell ref="N20:P20"/>
    <mergeCell ref="B18:B19"/>
    <mergeCell ref="B17:E17"/>
    <mergeCell ref="N26:P26"/>
    <mergeCell ref="N27:P27"/>
    <mergeCell ref="I18:M18"/>
    <mergeCell ref="I19:M19"/>
    <mergeCell ref="A18:A21"/>
    <mergeCell ref="B28:R29"/>
    <mergeCell ref="A1:R1"/>
    <mergeCell ref="A2:F4"/>
    <mergeCell ref="A7:D7"/>
    <mergeCell ref="J2:R2"/>
    <mergeCell ref="J4:R4"/>
    <mergeCell ref="G2:I4"/>
    <mergeCell ref="B12:R12"/>
    <mergeCell ref="P6:R6"/>
    <mergeCell ref="M5:O5"/>
    <mergeCell ref="M6:O6"/>
    <mergeCell ref="J5:L5"/>
    <mergeCell ref="J6:L6"/>
    <mergeCell ref="B11:C11"/>
    <mergeCell ref="K7:R7"/>
    <mergeCell ref="P5:R5"/>
    <mergeCell ref="D11:E11"/>
    <mergeCell ref="J3:R3"/>
    <mergeCell ref="A14:A15"/>
    <mergeCell ref="B9:R9"/>
    <mergeCell ref="K14:R14"/>
    <mergeCell ref="K15:R15"/>
    <mergeCell ref="B16:E16"/>
    <mergeCell ref="S34:V34"/>
    <mergeCell ref="S37:W40"/>
    <mergeCell ref="S35:W36"/>
    <mergeCell ref="A5:F6"/>
    <mergeCell ref="G5:I5"/>
    <mergeCell ref="G6:I6"/>
    <mergeCell ref="M40:R40"/>
    <mergeCell ref="Q18:R18"/>
    <mergeCell ref="N19:P19"/>
    <mergeCell ref="L17:R17"/>
    <mergeCell ref="A30:R30"/>
    <mergeCell ref="A32:R32"/>
    <mergeCell ref="D26:H26"/>
    <mergeCell ref="I26:M26"/>
    <mergeCell ref="Q26:R26"/>
    <mergeCell ref="Q27:R27"/>
    <mergeCell ref="A16:A17"/>
    <mergeCell ref="F16:K16"/>
    <mergeCell ref="B14:G15"/>
    <mergeCell ref="A37:G37"/>
    <mergeCell ref="I37:O37"/>
    <mergeCell ref="A26:A29"/>
    <mergeCell ref="A22:A25"/>
    <mergeCell ref="B20:B21"/>
  </mergeCells>
  <phoneticPr fontId="2"/>
  <conditionalFormatting sqref="B34">
    <cfRule type="cellIs" dxfId="70" priority="3" stopIfTrue="1" operator="equal">
      <formula>""</formula>
    </cfRule>
  </conditionalFormatting>
  <conditionalFormatting sqref="B11:C11 F11">
    <cfRule type="containsBlanks" dxfId="69" priority="15">
      <formula>LEN(TRIM(B11))=0</formula>
    </cfRule>
  </conditionalFormatting>
  <conditionalFormatting sqref="B13:G15">
    <cfRule type="containsBlanks" dxfId="68" priority="11">
      <formula>LEN(TRIM(B13))=0</formula>
    </cfRule>
  </conditionalFormatting>
  <conditionalFormatting sqref="B9:R10">
    <cfRule type="containsBlanks" dxfId="67" priority="16">
      <formula>LEN(TRIM(B9))=0</formula>
    </cfRule>
  </conditionalFormatting>
  <conditionalFormatting sqref="B12:R12">
    <cfRule type="containsBlanks" dxfId="66" priority="30">
      <formula>LEN(TRIM(B12))=0</formula>
    </cfRule>
  </conditionalFormatting>
  <conditionalFormatting sqref="B17:R17">
    <cfRule type="containsBlanks" dxfId="65" priority="9">
      <formula>LEN(TRIM(B17))=0</formula>
    </cfRule>
  </conditionalFormatting>
  <conditionalFormatting sqref="B24:R25">
    <cfRule type="expression" dxfId="64" priority="12">
      <formula>$B$24&lt;&gt;""</formula>
    </cfRule>
  </conditionalFormatting>
  <conditionalFormatting sqref="B28:R29">
    <cfRule type="expression" dxfId="63" priority="6">
      <formula>$B$24&lt;&gt;""</formula>
    </cfRule>
  </conditionalFormatting>
  <conditionalFormatting sqref="D34 F34:G34">
    <cfRule type="containsBlanks" dxfId="62" priority="2">
      <formula>LEN(TRIM(D34))=0</formula>
    </cfRule>
  </conditionalFormatting>
  <conditionalFormatting sqref="D18:M23">
    <cfRule type="containsBlanks" dxfId="61" priority="4">
      <formula>LEN(TRIM(D18))=0</formula>
    </cfRule>
  </conditionalFormatting>
  <conditionalFormatting sqref="D26:M27">
    <cfRule type="containsBlanks" dxfId="60" priority="7">
      <formula>LEN(TRIM(D26))=0</formula>
    </cfRule>
  </conditionalFormatting>
  <conditionalFormatting sqref="G6:I6">
    <cfRule type="containsBlanks" dxfId="59" priority="29">
      <formula>LEN(TRIM(G6))=0</formula>
    </cfRule>
  </conditionalFormatting>
  <conditionalFormatting sqref="I37:O37">
    <cfRule type="containsBlanks" dxfId="58" priority="1">
      <formula>LEN(TRIM(I37))=0</formula>
    </cfRule>
  </conditionalFormatting>
  <conditionalFormatting sqref="K13:R15">
    <cfRule type="containsBlanks" dxfId="57" priority="10">
      <formula>LEN(TRIM(K13))=0</formula>
    </cfRule>
  </conditionalFormatting>
  <conditionalFormatting sqref="N19:R19 N21:R21 N27:R27">
    <cfRule type="containsBlanks" dxfId="56" priority="13">
      <formula>LEN(TRIM(N19))=0</formula>
    </cfRule>
  </conditionalFormatting>
  <conditionalFormatting sqref="N23:R23">
    <cfRule type="containsBlanks" dxfId="55" priority="5">
      <formula>LEN(TRIM(N23))=0</formula>
    </cfRule>
  </conditionalFormatting>
  <dataValidations count="7">
    <dataValidation type="list" allowBlank="1" showInputMessage="1" showErrorMessage="1" sqref="F17" xr:uid="{B9397DDB-089E-4BFD-85F0-868153008653}">
      <formula1>分野</formula1>
    </dataValidation>
    <dataValidation type="list" allowBlank="1" showInputMessage="1" showErrorMessage="1" sqref="N21:P21 N19:P19 N23:P23" xr:uid="{45B12472-CD94-45AA-90E3-8C96134CBD19}">
      <formula1>学年</formula1>
    </dataValidation>
    <dataValidation type="list" allowBlank="1" showInputMessage="1" showErrorMessage="1" sqref="B17" xr:uid="{E298BA67-9A2F-4DAF-B3C5-BE31043DCCBD}">
      <formula1>口頭ポスター</formula1>
    </dataValidation>
    <dataValidation type="list" allowBlank="1" showInputMessage="1" showErrorMessage="1" sqref="L17:R17" xr:uid="{12352336-EAD0-4EEE-9CBB-FE05049938FE}">
      <formula1>有無</formula1>
    </dataValidation>
    <dataValidation type="list" allowBlank="1" showInputMessage="1" showErrorMessage="1" sqref="Q19:R19 Q21:R21 Q27:R27 Q23:R23" xr:uid="{A91C081D-DD7E-410C-91EA-72017DD7E80A}">
      <formula1>性別</formula1>
    </dataValidation>
    <dataValidation imeMode="hiragana" allowBlank="1" showInputMessage="1" showErrorMessage="1" sqref="B9:R10 B13:G13" xr:uid="{9BA828DD-D995-44E7-AEFD-218C7C020A00}"/>
    <dataValidation imeMode="halfAlpha" allowBlank="1" showInputMessage="1" showErrorMessage="1" sqref="B11:C11 F11" xr:uid="{229FD6BE-C5BD-4951-BD20-18488F27C35F}"/>
  </dataValidations>
  <pageMargins left="0.78740157480314965" right="0.78740157480314965" top="0.78740157480314965" bottom="0.59055118110236227" header="0.31496062992125984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B164"/>
  <sheetViews>
    <sheetView showGridLines="0" zoomScale="99" zoomScaleNormal="99" zoomScaleSheetLayoutView="100" workbookViewId="0">
      <selection activeCell="A23" sqref="A23:P23"/>
    </sheetView>
  </sheetViews>
  <sheetFormatPr defaultColWidth="13" defaultRowHeight="13.5" x14ac:dyDescent="0.15"/>
  <cols>
    <col min="1" max="1" width="11" customWidth="1"/>
    <col min="2" max="2" width="5.375" customWidth="1"/>
    <col min="3" max="3" width="9.375" customWidth="1"/>
    <col min="4" max="4" width="6.625" customWidth="1"/>
    <col min="5" max="5" width="4.875" customWidth="1"/>
    <col min="6" max="6" width="4.75" customWidth="1"/>
    <col min="7" max="8" width="2.75" customWidth="1"/>
    <col min="9" max="9" width="4.375" customWidth="1"/>
    <col min="10" max="12" width="5.625" customWidth="1"/>
    <col min="13" max="14" width="3.125" customWidth="1"/>
    <col min="15" max="16" width="5.375" customWidth="1"/>
    <col min="17" max="22" width="15" customWidth="1"/>
  </cols>
  <sheetData>
    <row r="1" spans="1:28" x14ac:dyDescent="0.15">
      <c r="P1" s="89" t="s">
        <v>298</v>
      </c>
    </row>
    <row r="2" spans="1:28" ht="24" customHeight="1" x14ac:dyDescent="0.15">
      <c r="A2" s="28"/>
      <c r="B2" s="14"/>
      <c r="C2" s="14"/>
      <c r="D2" s="14"/>
      <c r="E2" s="14"/>
      <c r="F2" s="14"/>
      <c r="G2" s="279" t="s">
        <v>18</v>
      </c>
      <c r="H2" s="279"/>
      <c r="I2" s="279"/>
      <c r="J2" s="284" t="s">
        <v>239</v>
      </c>
      <c r="K2" s="284"/>
      <c r="L2" s="284"/>
      <c r="M2" s="284"/>
      <c r="N2" s="284"/>
      <c r="O2" s="284"/>
      <c r="P2" s="284"/>
      <c r="Q2" s="202" t="s">
        <v>321</v>
      </c>
      <c r="R2" s="202"/>
      <c r="S2" s="202"/>
      <c r="T2" s="202"/>
      <c r="U2" s="202"/>
      <c r="V2" s="202"/>
      <c r="W2" s="202"/>
      <c r="X2" s="53"/>
      <c r="Y2" s="53"/>
      <c r="Z2" s="53"/>
      <c r="AA2" s="53"/>
      <c r="AB2" s="53"/>
    </row>
    <row r="3" spans="1:28" ht="21" customHeight="1" x14ac:dyDescent="0.15">
      <c r="A3" s="285" t="s">
        <v>338</v>
      </c>
      <c r="B3" s="285"/>
      <c r="C3" s="285"/>
      <c r="D3" s="285"/>
      <c r="E3" s="285"/>
      <c r="F3" s="44"/>
      <c r="G3" s="279"/>
      <c r="H3" s="279"/>
      <c r="I3" s="279"/>
      <c r="J3" s="287" t="s">
        <v>340</v>
      </c>
      <c r="K3" s="287"/>
      <c r="L3" s="287"/>
      <c r="M3" s="287"/>
      <c r="N3" s="287"/>
      <c r="O3" s="287"/>
      <c r="P3" s="287"/>
      <c r="Q3" s="202"/>
      <c r="R3" s="202"/>
      <c r="S3" s="202"/>
      <c r="T3" s="202"/>
      <c r="U3" s="202"/>
      <c r="V3" s="202"/>
      <c r="W3" s="202"/>
      <c r="X3" s="53"/>
      <c r="Y3" s="53"/>
      <c r="Z3" s="53"/>
      <c r="AA3" s="53"/>
      <c r="AB3" s="53"/>
    </row>
    <row r="4" spans="1:28" ht="6" customHeight="1" x14ac:dyDescent="0.15">
      <c r="A4" s="285"/>
      <c r="B4" s="285"/>
      <c r="C4" s="285"/>
      <c r="D4" s="285"/>
      <c r="E4" s="285"/>
      <c r="F4" s="44"/>
      <c r="G4" s="44"/>
      <c r="H4" s="44"/>
      <c r="Q4" s="81"/>
      <c r="R4" s="81"/>
      <c r="S4" s="81"/>
      <c r="T4" s="81"/>
      <c r="U4" s="81"/>
      <c r="V4" s="81"/>
      <c r="W4" s="81"/>
      <c r="X4" s="53"/>
      <c r="Y4" s="53"/>
      <c r="Z4" s="53"/>
      <c r="AA4" s="53"/>
      <c r="AB4" s="53"/>
    </row>
    <row r="5" spans="1:28" ht="18.75" customHeight="1" x14ac:dyDescent="0.15">
      <c r="A5" s="281" t="s">
        <v>85</v>
      </c>
      <c r="B5" s="281"/>
      <c r="C5" s="281"/>
      <c r="D5" s="281"/>
      <c r="E5" s="281"/>
      <c r="F5" s="301" t="s">
        <v>249</v>
      </c>
      <c r="G5" s="301"/>
      <c r="H5" s="282" t="s">
        <v>275</v>
      </c>
      <c r="I5" s="282"/>
      <c r="J5" s="283"/>
      <c r="K5" s="289" t="s">
        <v>370</v>
      </c>
      <c r="L5" s="282"/>
      <c r="M5" s="283"/>
      <c r="N5" s="177" t="s">
        <v>373</v>
      </c>
      <c r="O5" s="177"/>
      <c r="P5" s="177"/>
      <c r="Q5" s="74"/>
      <c r="R5" s="74"/>
      <c r="S5" s="74"/>
      <c r="T5" s="74"/>
      <c r="U5" s="74"/>
      <c r="V5" s="74"/>
      <c r="W5" s="74"/>
      <c r="X5" s="53"/>
      <c r="Y5" s="53"/>
      <c r="Z5" s="53"/>
      <c r="AA5" s="53"/>
      <c r="AB5" s="53"/>
    </row>
    <row r="6" spans="1:28" ht="39" customHeight="1" x14ac:dyDescent="0.15">
      <c r="A6" s="281"/>
      <c r="B6" s="281"/>
      <c r="C6" s="281"/>
      <c r="D6" s="281"/>
      <c r="E6" s="281"/>
      <c r="F6" s="290"/>
      <c r="G6" s="292"/>
      <c r="H6" s="290" t="str">
        <f>様式2!$J$6</f>
        <v/>
      </c>
      <c r="I6" s="291"/>
      <c r="J6" s="292"/>
      <c r="K6" s="290"/>
      <c r="L6" s="291"/>
      <c r="M6" s="292"/>
      <c r="N6" s="176"/>
      <c r="O6" s="176"/>
      <c r="P6" s="176"/>
      <c r="Q6" s="296" t="s">
        <v>322</v>
      </c>
      <c r="R6" s="297"/>
      <c r="S6" s="297"/>
      <c r="T6" s="297"/>
      <c r="U6" s="297"/>
      <c r="V6" s="297"/>
      <c r="W6" s="297"/>
      <c r="X6" s="53"/>
      <c r="Y6" s="53"/>
      <c r="Z6" s="53"/>
      <c r="AA6" s="53"/>
      <c r="AB6" s="53"/>
    </row>
    <row r="7" spans="1:28" ht="16.5" customHeight="1" x14ac:dyDescent="0.15">
      <c r="A7" s="15"/>
      <c r="B7" s="15"/>
      <c r="C7" s="15"/>
      <c r="D7" s="15"/>
      <c r="E7" s="15"/>
      <c r="F7" s="15"/>
      <c r="G7" s="15"/>
      <c r="H7" s="293" t="s">
        <v>374</v>
      </c>
      <c r="I7" s="293"/>
      <c r="J7" s="293"/>
      <c r="K7" s="293"/>
      <c r="L7" s="293"/>
      <c r="M7" s="293"/>
      <c r="N7" s="293"/>
      <c r="O7" s="293"/>
      <c r="P7" s="293"/>
      <c r="Q7" s="74"/>
      <c r="R7" s="74"/>
      <c r="S7" s="74"/>
      <c r="T7" s="74"/>
      <c r="U7" s="74"/>
      <c r="V7" s="74"/>
      <c r="W7" s="74"/>
      <c r="X7" s="53"/>
      <c r="Y7" s="53"/>
      <c r="Z7" s="53"/>
      <c r="AA7" s="53"/>
      <c r="AB7" s="53"/>
    </row>
    <row r="8" spans="1:28" ht="13.5" customHeight="1" x14ac:dyDescent="0.15">
      <c r="A8" s="245" t="s">
        <v>27</v>
      </c>
      <c r="B8" s="146" t="s">
        <v>2</v>
      </c>
      <c r="C8" s="147"/>
      <c r="D8" s="148"/>
      <c r="E8" s="146" t="str">
        <f>IF(B9="ポスター発表","（ 領域 ）",IF(B9="研究発表","発表部門","発表部門"))</f>
        <v>発表部門</v>
      </c>
      <c r="F8" s="147"/>
      <c r="G8" s="147"/>
      <c r="H8" s="147"/>
      <c r="I8" s="147"/>
      <c r="J8" s="148"/>
      <c r="K8" s="146" t="s">
        <v>28</v>
      </c>
      <c r="L8" s="147"/>
      <c r="M8" s="147"/>
      <c r="N8" s="147"/>
      <c r="O8" s="147"/>
      <c r="P8" s="148"/>
      <c r="Q8" s="79"/>
      <c r="R8" s="80"/>
      <c r="S8" s="80"/>
      <c r="T8" s="80"/>
      <c r="U8" s="80"/>
      <c r="V8" s="80"/>
      <c r="W8" s="74"/>
      <c r="X8" s="53"/>
      <c r="Y8" s="53"/>
      <c r="Z8" s="53"/>
      <c r="AA8" s="53"/>
      <c r="AB8" s="53"/>
    </row>
    <row r="9" spans="1:28" ht="30" customHeight="1" x14ac:dyDescent="0.15">
      <c r="A9" s="286"/>
      <c r="B9" s="269" t="str">
        <f>IF(様式2!B17="","",様式2!B17)</f>
        <v/>
      </c>
      <c r="C9" s="270"/>
      <c r="D9" s="271"/>
      <c r="E9" s="269" t="str">
        <f>IF(様式2!F17="","",様式2!F17)</f>
        <v/>
      </c>
      <c r="F9" s="270"/>
      <c r="G9" s="270"/>
      <c r="H9" s="270"/>
      <c r="I9" s="270"/>
      <c r="J9" s="271"/>
      <c r="K9" s="269" t="str">
        <f>IF(様式2!L17="","",様式2!L17)</f>
        <v/>
      </c>
      <c r="L9" s="270"/>
      <c r="M9" s="270"/>
      <c r="N9" s="270"/>
      <c r="O9" s="270"/>
      <c r="P9" s="271"/>
      <c r="Q9" s="79"/>
      <c r="R9" s="80"/>
      <c r="S9" s="80"/>
      <c r="T9" s="80"/>
      <c r="U9" s="80"/>
      <c r="V9" s="80"/>
      <c r="W9" s="74"/>
      <c r="X9" s="53"/>
      <c r="Y9" s="53"/>
      <c r="Z9" s="53"/>
      <c r="AA9" s="53"/>
      <c r="AB9" s="53"/>
    </row>
    <row r="10" spans="1:28" ht="13.5" customHeight="1" x14ac:dyDescent="0.15">
      <c r="A10" s="19" t="s">
        <v>0</v>
      </c>
      <c r="B10" s="298" t="str">
        <f>IF(様式2!B9="","",様式2!B9)</f>
        <v/>
      </c>
      <c r="C10" s="299"/>
      <c r="D10" s="299"/>
      <c r="E10" s="299"/>
      <c r="F10" s="299"/>
      <c r="G10" s="299"/>
      <c r="H10" s="299"/>
      <c r="I10" s="299"/>
      <c r="J10" s="300"/>
      <c r="K10" s="276" t="s">
        <v>12</v>
      </c>
      <c r="L10" s="277"/>
      <c r="M10" s="277"/>
      <c r="N10" s="277"/>
      <c r="O10" s="277"/>
      <c r="P10" s="278"/>
      <c r="Q10" s="79"/>
      <c r="R10" s="80"/>
      <c r="S10" s="80"/>
      <c r="T10" s="80"/>
      <c r="U10" s="80"/>
      <c r="V10" s="80"/>
      <c r="W10" s="74"/>
      <c r="X10" s="53"/>
      <c r="Y10" s="53"/>
      <c r="Z10" s="53"/>
      <c r="AA10" s="53"/>
      <c r="AB10" s="53"/>
    </row>
    <row r="11" spans="1:28" ht="28.15" customHeight="1" x14ac:dyDescent="0.15">
      <c r="A11" s="11" t="s">
        <v>20</v>
      </c>
      <c r="B11" s="262" t="str">
        <f>IF(様式2!B10="","",様式2!B10)</f>
        <v/>
      </c>
      <c r="C11" s="263"/>
      <c r="D11" s="263"/>
      <c r="E11" s="263"/>
      <c r="F11" s="263"/>
      <c r="G11" s="263"/>
      <c r="H11" s="263"/>
      <c r="I11" s="263"/>
      <c r="J11" s="264"/>
      <c r="K11" s="256" t="str">
        <f>IF(様式2!B14="","",様式2!B14)</f>
        <v/>
      </c>
      <c r="L11" s="257"/>
      <c r="M11" s="257"/>
      <c r="N11" s="257"/>
      <c r="O11" s="257"/>
      <c r="P11" s="258"/>
      <c r="Q11" s="79"/>
      <c r="R11" s="80"/>
      <c r="S11" s="80"/>
      <c r="T11" s="80"/>
      <c r="U11" s="80"/>
      <c r="V11" s="80"/>
      <c r="W11" s="74"/>
      <c r="X11" s="53"/>
      <c r="Y11" s="53"/>
      <c r="Z11" s="53"/>
      <c r="AA11" s="53"/>
      <c r="AB11" s="53"/>
    </row>
    <row r="12" spans="1:28" ht="17.100000000000001" customHeight="1" x14ac:dyDescent="0.15">
      <c r="A12" s="6" t="s">
        <v>0</v>
      </c>
      <c r="B12" s="280" t="str">
        <f>IF(様式2!K13="","",様式2!K13)</f>
        <v/>
      </c>
      <c r="C12" s="244"/>
      <c r="D12" s="244"/>
      <c r="E12" s="244"/>
      <c r="F12" s="244"/>
      <c r="G12" s="244"/>
      <c r="H12" s="244"/>
      <c r="I12" s="248"/>
      <c r="J12" s="146" t="s">
        <v>130</v>
      </c>
      <c r="K12" s="147"/>
      <c r="L12" s="147"/>
      <c r="M12" s="147"/>
      <c r="N12" s="147"/>
      <c r="O12" s="147"/>
      <c r="P12" s="148"/>
      <c r="Q12" s="74"/>
      <c r="R12" s="74"/>
      <c r="S12" s="74"/>
      <c r="T12" s="74"/>
      <c r="U12" s="74"/>
      <c r="V12" s="74"/>
      <c r="W12" s="74"/>
      <c r="X12" s="53"/>
      <c r="Y12" s="53"/>
      <c r="Z12" s="53"/>
      <c r="AA12" s="53"/>
      <c r="AB12" s="53"/>
    </row>
    <row r="13" spans="1:28" ht="33.75" customHeight="1" x14ac:dyDescent="0.15">
      <c r="A13" s="12" t="s">
        <v>22</v>
      </c>
      <c r="B13" s="275" t="str">
        <f>IF(様式2!K14="","",様式2!K14)</f>
        <v/>
      </c>
      <c r="C13" s="236"/>
      <c r="D13" s="236"/>
      <c r="E13" s="236"/>
      <c r="F13" s="236"/>
      <c r="G13" s="236"/>
      <c r="H13" s="236"/>
      <c r="I13" s="236"/>
      <c r="J13" s="262" t="str">
        <f>IF(様式2!K15="","",様式2!K15)</f>
        <v/>
      </c>
      <c r="K13" s="263"/>
      <c r="L13" s="263"/>
      <c r="M13" s="263"/>
      <c r="N13" s="263"/>
      <c r="O13" s="263"/>
      <c r="P13" s="264"/>
      <c r="Q13" s="294" t="s">
        <v>387</v>
      </c>
      <c r="R13" s="295"/>
      <c r="S13" s="295"/>
      <c r="T13" s="295"/>
      <c r="U13" s="295"/>
      <c r="V13" s="295"/>
      <c r="W13" s="295"/>
      <c r="X13" s="53"/>
      <c r="Y13" s="53"/>
      <c r="Z13" s="53"/>
      <c r="AA13" s="53"/>
      <c r="AB13" s="53"/>
    </row>
    <row r="14" spans="1:28" ht="25.5" customHeight="1" x14ac:dyDescent="0.15">
      <c r="A14" s="26" t="s">
        <v>84</v>
      </c>
      <c r="B14" s="259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1"/>
      <c r="Q14" s="288" t="s">
        <v>310</v>
      </c>
      <c r="R14" s="119"/>
      <c r="S14" s="119"/>
      <c r="T14" s="119"/>
      <c r="U14" s="119"/>
      <c r="V14" s="119"/>
      <c r="W14" s="119"/>
      <c r="X14" s="53"/>
      <c r="Y14" s="53"/>
      <c r="Z14" s="53"/>
      <c r="AA14" s="53"/>
      <c r="AB14" s="53"/>
    </row>
    <row r="15" spans="1:28" ht="59.25" customHeight="1" x14ac:dyDescent="0.15">
      <c r="A15" s="7" t="s">
        <v>13</v>
      </c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2"/>
      <c r="Q15" s="288"/>
      <c r="R15" s="119"/>
      <c r="S15" s="119"/>
      <c r="T15" s="119"/>
      <c r="U15" s="119"/>
      <c r="V15" s="119"/>
      <c r="W15" s="119"/>
      <c r="X15" s="53"/>
      <c r="Y15" s="53"/>
      <c r="Z15" s="53"/>
      <c r="AA15" s="53"/>
      <c r="AB15" s="53"/>
    </row>
    <row r="16" spans="1:28" ht="18" customHeight="1" x14ac:dyDescent="0.15">
      <c r="A16" s="245" t="s">
        <v>390</v>
      </c>
      <c r="B16" s="238">
        <v>1</v>
      </c>
      <c r="C16" s="8" t="s">
        <v>0</v>
      </c>
      <c r="D16" s="243" t="str">
        <f>IF(様式2!D18:L18="","",様式2!D18:L18)</f>
        <v/>
      </c>
      <c r="E16" s="244"/>
      <c r="F16" s="244"/>
      <c r="G16" s="244"/>
      <c r="H16" s="244" t="str">
        <f>IF(様式2!I18="","",様式2!I18)</f>
        <v/>
      </c>
      <c r="I16" s="244"/>
      <c r="J16" s="244"/>
      <c r="K16" s="248"/>
      <c r="L16" s="240" t="s">
        <v>4</v>
      </c>
      <c r="M16" s="241"/>
      <c r="N16" s="242"/>
      <c r="O16" s="146" t="s">
        <v>21</v>
      </c>
      <c r="P16" s="148"/>
      <c r="Q16" s="74"/>
      <c r="R16" s="74"/>
      <c r="S16" s="74"/>
      <c r="T16" s="74"/>
      <c r="U16" s="74"/>
      <c r="V16" s="74"/>
      <c r="W16" s="74"/>
      <c r="X16" s="53"/>
      <c r="Y16" s="53"/>
      <c r="Z16" s="53"/>
      <c r="AA16" s="53"/>
      <c r="AB16" s="53"/>
    </row>
    <row r="17" spans="1:28" ht="36" customHeight="1" x14ac:dyDescent="0.15">
      <c r="A17" s="246"/>
      <c r="B17" s="239"/>
      <c r="C17" s="9" t="s">
        <v>209</v>
      </c>
      <c r="D17" s="235" t="str">
        <f>IF(様式2!D19:L19="","",様式2!D19:L19)</f>
        <v/>
      </c>
      <c r="E17" s="236"/>
      <c r="F17" s="236"/>
      <c r="G17" s="236"/>
      <c r="H17" s="236" t="str">
        <f>IF(様式2!I19="","",様式2!I19)</f>
        <v/>
      </c>
      <c r="I17" s="236"/>
      <c r="J17" s="236"/>
      <c r="K17" s="237"/>
      <c r="L17" s="233" t="str">
        <f>IF(様式2!N19="","",様式2!N19)</f>
        <v/>
      </c>
      <c r="M17" s="252"/>
      <c r="N17" s="234"/>
      <c r="O17" s="233" t="str">
        <f>IF(様式2!Q19="","",様式2!Q19)</f>
        <v/>
      </c>
      <c r="P17" s="234"/>
      <c r="Q17" s="74"/>
      <c r="R17" s="74"/>
      <c r="S17" s="74"/>
      <c r="T17" s="74"/>
      <c r="U17" s="74"/>
      <c r="V17" s="74"/>
      <c r="W17" s="74"/>
      <c r="X17" s="53"/>
      <c r="Y17" s="53"/>
      <c r="Z17" s="53"/>
      <c r="AA17" s="53"/>
      <c r="AB17" s="53"/>
    </row>
    <row r="18" spans="1:28" ht="18" customHeight="1" x14ac:dyDescent="0.15">
      <c r="A18" s="246"/>
      <c r="B18" s="238">
        <v>2</v>
      </c>
      <c r="C18" s="3" t="s">
        <v>0</v>
      </c>
      <c r="D18" s="243" t="str">
        <f>IF(様式2!D20:L20="","",様式2!D20:L20)</f>
        <v/>
      </c>
      <c r="E18" s="244"/>
      <c r="F18" s="244"/>
      <c r="G18" s="244"/>
      <c r="H18" s="244" t="str">
        <f>IF(様式2!I20="","",様式2!I20)</f>
        <v/>
      </c>
      <c r="I18" s="244"/>
      <c r="J18" s="244"/>
      <c r="K18" s="248"/>
      <c r="L18" s="240" t="s">
        <v>4</v>
      </c>
      <c r="M18" s="241"/>
      <c r="N18" s="242"/>
      <c r="O18" s="146" t="s">
        <v>21</v>
      </c>
      <c r="P18" s="148"/>
      <c r="Q18" s="74"/>
      <c r="R18" s="74"/>
      <c r="S18" s="74"/>
      <c r="T18" s="74"/>
      <c r="U18" s="74"/>
      <c r="V18" s="74"/>
      <c r="W18" s="74"/>
      <c r="X18" s="53"/>
      <c r="Y18" s="53"/>
      <c r="Z18" s="53"/>
      <c r="AA18" s="53"/>
      <c r="AB18" s="53"/>
    </row>
    <row r="19" spans="1:28" ht="36" customHeight="1" x14ac:dyDescent="0.15">
      <c r="A19" s="247"/>
      <c r="B19" s="239"/>
      <c r="C19" s="5" t="s">
        <v>209</v>
      </c>
      <c r="D19" s="235" t="str">
        <f>IF(様式2!D21:L21="","",様式2!D21:L21)</f>
        <v/>
      </c>
      <c r="E19" s="236"/>
      <c r="F19" s="236"/>
      <c r="G19" s="236"/>
      <c r="H19" s="236" t="str">
        <f>IF(様式2!I21="","",様式2!I21)</f>
        <v/>
      </c>
      <c r="I19" s="236"/>
      <c r="J19" s="236"/>
      <c r="K19" s="237"/>
      <c r="L19" s="233" t="str">
        <f>IF(様式2!N21="","",様式2!N21)</f>
        <v/>
      </c>
      <c r="M19" s="252"/>
      <c r="N19" s="234"/>
      <c r="O19" s="233" t="str">
        <f>IF(様式2!Q21="","",様式2!Q21)</f>
        <v/>
      </c>
      <c r="P19" s="234"/>
      <c r="Q19" s="74"/>
      <c r="R19" s="74"/>
      <c r="S19" s="74"/>
      <c r="T19" s="74"/>
      <c r="U19" s="74"/>
      <c r="V19" s="74"/>
      <c r="W19" s="74"/>
      <c r="X19" s="53"/>
      <c r="Y19" s="53"/>
      <c r="Z19" s="53"/>
      <c r="AA19" s="53"/>
      <c r="AB19" s="53"/>
    </row>
    <row r="20" spans="1:28" ht="102" customHeight="1" x14ac:dyDescent="0.15">
      <c r="A20" s="229" t="s">
        <v>345</v>
      </c>
      <c r="B20" s="230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2"/>
      <c r="Q20" s="267" t="s">
        <v>383</v>
      </c>
      <c r="R20" s="268"/>
      <c r="S20" s="268"/>
      <c r="T20" s="268"/>
      <c r="U20" s="268"/>
      <c r="V20" s="268"/>
      <c r="W20" s="268"/>
      <c r="X20" s="53"/>
      <c r="Y20" s="53"/>
      <c r="Z20" s="53"/>
      <c r="AA20" s="53"/>
      <c r="AB20" s="53"/>
    </row>
    <row r="21" spans="1:28" ht="18.75" customHeight="1" x14ac:dyDescent="0.15">
      <c r="A21" s="229"/>
      <c r="B21" s="272" t="s">
        <v>320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4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ht="46.15" customHeight="1" x14ac:dyDescent="0.15">
      <c r="A22" s="184"/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1"/>
      <c r="Q22" s="265" t="s">
        <v>131</v>
      </c>
      <c r="R22" s="266"/>
      <c r="S22" s="266"/>
      <c r="T22" s="266"/>
      <c r="U22" s="266"/>
      <c r="V22" s="266"/>
      <c r="W22" s="266"/>
      <c r="X22" s="53"/>
      <c r="Y22" s="53"/>
      <c r="Z22" s="53"/>
      <c r="AA22" s="53"/>
      <c r="AB22" s="53"/>
    </row>
    <row r="23" spans="1:28" ht="128.44999999999999" customHeight="1" x14ac:dyDescent="0.15">
      <c r="A23" s="253" t="s">
        <v>376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5"/>
      <c r="Q23" s="54"/>
      <c r="R23" s="54"/>
      <c r="S23" s="54"/>
      <c r="T23" s="54"/>
      <c r="U23" s="54"/>
      <c r="V23" s="54"/>
      <c r="W23" s="53"/>
      <c r="X23" s="53"/>
      <c r="Y23" s="53"/>
      <c r="Z23" s="53"/>
      <c r="AA23" s="53"/>
      <c r="AB23" s="53"/>
    </row>
    <row r="24" spans="1:28" ht="18.75" customHeight="1" x14ac:dyDescent="0.15"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15" customHeight="1" x14ac:dyDescent="0.15">
      <c r="K25" s="90"/>
      <c r="L25" s="125" t="s">
        <v>299</v>
      </c>
      <c r="M25" s="126"/>
      <c r="N25" s="126"/>
      <c r="O25" s="126"/>
      <c r="P25" s="127"/>
      <c r="Q25" s="53"/>
      <c r="R25" s="53"/>
      <c r="S25" s="53"/>
      <c r="T25" s="53"/>
      <c r="U25" s="53"/>
      <c r="V25" s="55"/>
      <c r="W25" s="53"/>
      <c r="X25" s="53"/>
      <c r="Y25" s="53"/>
      <c r="Z25" s="53"/>
      <c r="AA25" s="53"/>
      <c r="AB25" s="53"/>
    </row>
    <row r="26" spans="1:28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x14ac:dyDescent="0.1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28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28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28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28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28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spans="1:28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spans="1:28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spans="1:28" hidden="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spans="1:28" hidden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8" hidden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8" hidden="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 hidden="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 hidden="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spans="1:28" hidden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spans="1:28" hidden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1:28" hidden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 hidden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hidden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spans="1:28" hidden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spans="1:28" hidden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spans="1:28" hidden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spans="1:28" hidden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spans="1:28" hidden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 hidden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spans="1:28" hidden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spans="1:28" hidden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spans="1:28" hidden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spans="1:28" hidden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spans="1:28" hidden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spans="1:28" hidden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spans="1:28" hidden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spans="1:28" hidden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spans="1:28" hidden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hidden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hidden="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spans="1:28" hidden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spans="1:28" hidden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spans="1:28" hidden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</row>
    <row r="73" spans="1:28" hidden="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</row>
    <row r="74" spans="1:28" hidden="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</row>
    <row r="75" spans="1:28" hidden="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spans="1:28" hidden="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hidden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</row>
    <row r="78" spans="1:28" hidden="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</row>
    <row r="79" spans="1:28" hidden="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</row>
    <row r="80" spans="1:28" hidden="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</row>
    <row r="81" spans="1:28" hidden="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</row>
    <row r="82" spans="1:28" hidden="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</row>
    <row r="83" spans="1:28" hidden="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</row>
    <row r="84" spans="1:28" hidden="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</row>
    <row r="85" spans="1:28" hidden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</row>
    <row r="86" spans="1:28" hidden="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</row>
    <row r="87" spans="1:28" hidden="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</row>
    <row r="88" spans="1:28" hidden="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</row>
    <row r="89" spans="1:28" hidden="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spans="1:28" hidden="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</row>
    <row r="91" spans="1:28" hidden="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</row>
    <row r="92" spans="1:28" hidden="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</row>
    <row r="93" spans="1:28" hidden="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</row>
    <row r="94" spans="1:28" hidden="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</row>
    <row r="95" spans="1:28" hidden="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 spans="1:28" hidden="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 spans="1:28" hidden="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</row>
    <row r="98" spans="1:28" hidden="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</row>
    <row r="99" spans="1:28" hidden="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  <row r="100" spans="1:28" hidden="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</row>
    <row r="101" spans="1:28" hidden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</row>
    <row r="102" spans="1:28" hidden="1" x14ac:dyDescent="0.15">
      <c r="A102" s="53">
        <f>F6</f>
        <v>0</v>
      </c>
      <c r="B102" s="53" t="s">
        <v>163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spans="1:28" hidden="1" x14ac:dyDescent="0.15">
      <c r="A103" s="53">
        <f>K6</f>
        <v>0</v>
      </c>
      <c r="B103" s="53" t="s">
        <v>164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spans="1:28" hidden="1" x14ac:dyDescent="0.15">
      <c r="A104" s="53">
        <f>N6</f>
        <v>0</v>
      </c>
      <c r="B104" s="53" t="s">
        <v>165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spans="1:28" hidden="1" x14ac:dyDescent="0.15">
      <c r="A105" s="53" t="str">
        <f>B9</f>
        <v/>
      </c>
      <c r="B105" s="53" t="s">
        <v>166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spans="1:28" hidden="1" x14ac:dyDescent="0.15">
      <c r="A106" s="53" t="str">
        <f>E9</f>
        <v/>
      </c>
      <c r="B106" s="53" t="s">
        <v>167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spans="1:28" hidden="1" x14ac:dyDescent="0.15">
      <c r="A107" s="53" t="str">
        <f>B11</f>
        <v/>
      </c>
      <c r="B107" s="53" t="s">
        <v>168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spans="1:28" hidden="1" x14ac:dyDescent="0.15">
      <c r="A108" s="53" t="str">
        <f>K11</f>
        <v/>
      </c>
      <c r="B108" s="53" t="s">
        <v>169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spans="1:28" hidden="1" x14ac:dyDescent="0.15">
      <c r="A109" s="53" t="str">
        <f>B13</f>
        <v/>
      </c>
      <c r="B109" s="53" t="s">
        <v>170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spans="1:28" hidden="1" x14ac:dyDescent="0.15">
      <c r="A110" s="53" t="str">
        <f>J13</f>
        <v/>
      </c>
      <c r="B110" s="53" t="s">
        <v>171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spans="1:28" hidden="1" x14ac:dyDescent="0.15">
      <c r="A111" s="53">
        <f>B14</f>
        <v>0</v>
      </c>
      <c r="B111" s="53" t="s">
        <v>172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spans="1:28" hidden="1" x14ac:dyDescent="0.15">
      <c r="A112" s="53">
        <f>B15</f>
        <v>0</v>
      </c>
      <c r="B112" s="53" t="s">
        <v>173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spans="1:28" hidden="1" x14ac:dyDescent="0.15">
      <c r="A113" s="53" t="str">
        <f>D16</f>
        <v/>
      </c>
      <c r="B113" s="53" t="s">
        <v>174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spans="1:28" hidden="1" x14ac:dyDescent="0.15">
      <c r="A114" s="53" t="str">
        <f>H16</f>
        <v/>
      </c>
      <c r="B114" s="53" t="s">
        <v>175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spans="1:28" hidden="1" x14ac:dyDescent="0.15">
      <c r="A115" s="53" t="str">
        <f>D17</f>
        <v/>
      </c>
      <c r="B115" s="53" t="s">
        <v>176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spans="1:28" hidden="1" x14ac:dyDescent="0.15">
      <c r="A116" s="53" t="str">
        <f>H17</f>
        <v/>
      </c>
      <c r="B116" s="53" t="s">
        <v>177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spans="1:28" hidden="1" x14ac:dyDescent="0.15">
      <c r="A117" s="53">
        <f>B20</f>
        <v>0</v>
      </c>
      <c r="B117" s="53" t="s">
        <v>178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spans="1:28" hidden="1" x14ac:dyDescent="0.15">
      <c r="A118" s="53">
        <f>B22</f>
        <v>0</v>
      </c>
      <c r="B118" s="53" t="s">
        <v>179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spans="1:28" hidden="1" x14ac:dyDescent="0.1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spans="1:28" hidden="1" x14ac:dyDescent="0.1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28" x14ac:dyDescent="0.1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spans="1:28" x14ac:dyDescent="0.1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spans="1:28" x14ac:dyDescent="0.1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spans="1:28" x14ac:dyDescent="0.1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spans="1:28" x14ac:dyDescent="0.1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spans="1:28" x14ac:dyDescent="0.1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spans="1:28" x14ac:dyDescent="0.1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spans="1:28" x14ac:dyDescent="0.1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x14ac:dyDescent="0.1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spans="1:28" x14ac:dyDescent="0.1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spans="1:28" x14ac:dyDescent="0.1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spans="1:28" x14ac:dyDescent="0.1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spans="1:28" x14ac:dyDescent="0.1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spans="1:28" x14ac:dyDescent="0.1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spans="1:28" x14ac:dyDescent="0.1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spans="1:28" x14ac:dyDescent="0.1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spans="1:28" x14ac:dyDescent="0.1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spans="1:28" x14ac:dyDescent="0.1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28" x14ac:dyDescent="0.1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spans="1:28" x14ac:dyDescent="0.1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spans="1:28" x14ac:dyDescent="0.1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spans="1:28" x14ac:dyDescent="0.1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spans="1:28" x14ac:dyDescent="0.1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spans="1:28" x14ac:dyDescent="0.1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spans="1:28" x14ac:dyDescent="0.1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spans="1:28" x14ac:dyDescent="0.1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spans="1:28" x14ac:dyDescent="0.1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</row>
    <row r="148" spans="1:28" x14ac:dyDescent="0.1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</row>
    <row r="149" spans="1:28" x14ac:dyDescent="0.1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spans="1:28" x14ac:dyDescent="0.1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</row>
    <row r="151" spans="1:28" x14ac:dyDescent="0.1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</row>
    <row r="152" spans="1:28" x14ac:dyDescent="0.1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</row>
    <row r="153" spans="1:28" x14ac:dyDescent="0.1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</row>
    <row r="154" spans="1:28" x14ac:dyDescent="0.1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</row>
    <row r="155" spans="1:28" x14ac:dyDescent="0.1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</row>
    <row r="156" spans="1:28" x14ac:dyDescent="0.1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28" x14ac:dyDescent="0.1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</row>
    <row r="158" spans="1:28" x14ac:dyDescent="0.1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</row>
    <row r="159" spans="1:28" x14ac:dyDescent="0.1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</row>
    <row r="160" spans="1:28" x14ac:dyDescent="0.1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</row>
    <row r="161" spans="1:28" x14ac:dyDescent="0.1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</row>
    <row r="162" spans="1:28" x14ac:dyDescent="0.1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</row>
    <row r="163" spans="1:28" x14ac:dyDescent="0.1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</row>
    <row r="164" spans="1:28" x14ac:dyDescent="0.1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</row>
  </sheetData>
  <sheetProtection selectLockedCells="1"/>
  <mergeCells count="63">
    <mergeCell ref="Q14:W15"/>
    <mergeCell ref="K5:M5"/>
    <mergeCell ref="K6:M6"/>
    <mergeCell ref="N5:P5"/>
    <mergeCell ref="H7:P7"/>
    <mergeCell ref="Q13:W13"/>
    <mergeCell ref="Q6:W6"/>
    <mergeCell ref="N6:P6"/>
    <mergeCell ref="B10:J10"/>
    <mergeCell ref="B9:D9"/>
    <mergeCell ref="F5:G5"/>
    <mergeCell ref="F6:G6"/>
    <mergeCell ref="H6:J6"/>
    <mergeCell ref="Q2:W3"/>
    <mergeCell ref="G2:I2"/>
    <mergeCell ref="B11:J11"/>
    <mergeCell ref="B12:I12"/>
    <mergeCell ref="A5:E6"/>
    <mergeCell ref="H5:J5"/>
    <mergeCell ref="J2:P2"/>
    <mergeCell ref="A3:E4"/>
    <mergeCell ref="G3:I3"/>
    <mergeCell ref="A8:A9"/>
    <mergeCell ref="J3:P3"/>
    <mergeCell ref="Q22:W22"/>
    <mergeCell ref="Q20:W20"/>
    <mergeCell ref="E8:J8"/>
    <mergeCell ref="E9:J9"/>
    <mergeCell ref="L16:N16"/>
    <mergeCell ref="D17:G17"/>
    <mergeCell ref="O17:P17"/>
    <mergeCell ref="D16:G16"/>
    <mergeCell ref="H16:K16"/>
    <mergeCell ref="O16:P16"/>
    <mergeCell ref="B21:P21"/>
    <mergeCell ref="B13:I13"/>
    <mergeCell ref="K10:P10"/>
    <mergeCell ref="K8:P8"/>
    <mergeCell ref="K9:P9"/>
    <mergeCell ref="B8:D8"/>
    <mergeCell ref="A23:P23"/>
    <mergeCell ref="B15:P15"/>
    <mergeCell ref="K11:P11"/>
    <mergeCell ref="H17:K17"/>
    <mergeCell ref="B14:P14"/>
    <mergeCell ref="J12:P12"/>
    <mergeCell ref="J13:P13"/>
    <mergeCell ref="L25:P25"/>
    <mergeCell ref="A20:A22"/>
    <mergeCell ref="B20:P20"/>
    <mergeCell ref="O19:P19"/>
    <mergeCell ref="D19:G19"/>
    <mergeCell ref="H19:K19"/>
    <mergeCell ref="B18:B19"/>
    <mergeCell ref="L18:N18"/>
    <mergeCell ref="O18:P18"/>
    <mergeCell ref="D18:G18"/>
    <mergeCell ref="A16:A19"/>
    <mergeCell ref="H18:K18"/>
    <mergeCell ref="B22:P22"/>
    <mergeCell ref="B16:B17"/>
    <mergeCell ref="L17:N17"/>
    <mergeCell ref="L19:N19"/>
  </mergeCells>
  <phoneticPr fontId="2"/>
  <conditionalFormatting sqref="B9:P9 B10:J10 B11:P11 B12:I12 B13:P13">
    <cfRule type="cellIs" dxfId="54" priority="6" operator="between">
      <formula>""</formula>
      <formula>""</formula>
    </cfRule>
  </conditionalFormatting>
  <conditionalFormatting sqref="B14:P15">
    <cfRule type="cellIs" dxfId="53" priority="3" stopIfTrue="1" operator="equal">
      <formula>0</formula>
    </cfRule>
  </conditionalFormatting>
  <conditionalFormatting sqref="B20:P20">
    <cfRule type="cellIs" dxfId="52" priority="1" stopIfTrue="1" operator="equal">
      <formula>0</formula>
    </cfRule>
  </conditionalFormatting>
  <conditionalFormatting sqref="B22:P22">
    <cfRule type="cellIs" dxfId="51" priority="2" stopIfTrue="1" operator="equal">
      <formula>0</formula>
    </cfRule>
  </conditionalFormatting>
  <conditionalFormatting sqref="D16:K16 D17:P17 D18:K18 D19:P19">
    <cfRule type="cellIs" dxfId="50" priority="5" operator="between">
      <formula>""</formula>
      <formula>""</formula>
    </cfRule>
  </conditionalFormatting>
  <conditionalFormatting sqref="F6:G6">
    <cfRule type="cellIs" dxfId="49" priority="9" operator="between">
      <formula>""</formula>
      <formula>""</formula>
    </cfRule>
  </conditionalFormatting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U246"/>
  <sheetViews>
    <sheetView showGridLines="0" topLeftCell="A19" zoomScale="117" zoomScaleNormal="117" zoomScaleSheetLayoutView="100" workbookViewId="0">
      <selection activeCell="G34" sqref="G34:H34"/>
    </sheetView>
  </sheetViews>
  <sheetFormatPr defaultColWidth="8.875" defaultRowHeight="13.5" x14ac:dyDescent="0.15"/>
  <cols>
    <col min="1" max="1" width="7.375" customWidth="1"/>
    <col min="2" max="13" width="6.625" customWidth="1"/>
    <col min="14" max="14" width="41.375" customWidth="1"/>
    <col min="15" max="15" width="11.875" customWidth="1"/>
  </cols>
  <sheetData>
    <row r="1" spans="1:21" x14ac:dyDescent="0.15">
      <c r="M1" s="89" t="s">
        <v>301</v>
      </c>
    </row>
    <row r="2" spans="1:21" ht="20.25" customHeight="1" x14ac:dyDescent="0.15">
      <c r="A2" s="28"/>
      <c r="B2" s="28"/>
      <c r="C2" s="13"/>
      <c r="D2" s="13"/>
      <c r="E2" s="13"/>
      <c r="F2" s="13"/>
      <c r="G2" s="13"/>
      <c r="H2" s="73" t="s">
        <v>211</v>
      </c>
      <c r="I2" s="284" t="s">
        <v>239</v>
      </c>
      <c r="J2" s="284"/>
      <c r="K2" s="284"/>
      <c r="L2" s="284"/>
      <c r="M2" s="284"/>
      <c r="N2" s="309" t="s">
        <v>323</v>
      </c>
      <c r="O2" s="309"/>
      <c r="P2" s="309"/>
      <c r="Q2" s="309"/>
      <c r="R2" s="309"/>
      <c r="S2" s="309"/>
      <c r="T2" s="309"/>
      <c r="U2" s="72"/>
    </row>
    <row r="3" spans="1:21" ht="16.5" customHeight="1" x14ac:dyDescent="0.15">
      <c r="A3" s="285" t="s">
        <v>338</v>
      </c>
      <c r="B3" s="285"/>
      <c r="C3" s="285"/>
      <c r="D3" s="285"/>
      <c r="E3" s="285"/>
      <c r="F3" s="285"/>
      <c r="G3" s="27"/>
      <c r="H3" s="287" t="s">
        <v>341</v>
      </c>
      <c r="I3" s="287"/>
      <c r="J3" s="287"/>
      <c r="K3" s="287"/>
      <c r="L3" s="287"/>
      <c r="M3" s="287"/>
      <c r="N3" s="309"/>
      <c r="O3" s="309"/>
      <c r="P3" s="309"/>
      <c r="Q3" s="309"/>
      <c r="R3" s="309"/>
      <c r="S3" s="309"/>
      <c r="T3" s="309"/>
      <c r="U3" s="72"/>
    </row>
    <row r="4" spans="1:21" ht="3.75" customHeight="1" x14ac:dyDescent="0.15">
      <c r="A4" s="285"/>
      <c r="B4" s="285"/>
      <c r="C4" s="285"/>
      <c r="D4" s="285"/>
      <c r="E4" s="285"/>
      <c r="F4" s="285"/>
      <c r="G4" s="1"/>
      <c r="H4" s="1"/>
      <c r="I4" s="1"/>
      <c r="J4" s="1"/>
      <c r="K4" s="1"/>
      <c r="L4" s="1"/>
      <c r="M4" s="1"/>
      <c r="N4" s="309"/>
      <c r="O4" s="309"/>
      <c r="P4" s="309"/>
      <c r="Q4" s="309"/>
      <c r="R4" s="309"/>
      <c r="S4" s="309"/>
      <c r="T4" s="309"/>
      <c r="U4" s="72"/>
    </row>
    <row r="5" spans="1:21" ht="18.75" customHeight="1" x14ac:dyDescent="0.15">
      <c r="A5" s="391" t="s">
        <v>30</v>
      </c>
      <c r="B5" s="391"/>
      <c r="C5" s="391"/>
      <c r="D5" s="391"/>
      <c r="E5" s="391"/>
      <c r="F5" s="391"/>
      <c r="G5" s="98" t="s">
        <v>276</v>
      </c>
      <c r="H5" s="289" t="s">
        <v>11</v>
      </c>
      <c r="I5" s="283"/>
      <c r="J5" s="177" t="s">
        <v>370</v>
      </c>
      <c r="K5" s="177"/>
      <c r="L5" s="177" t="s">
        <v>371</v>
      </c>
      <c r="M5" s="177"/>
      <c r="N5" s="74"/>
      <c r="O5" s="74"/>
      <c r="P5" s="74"/>
      <c r="Q5" s="74"/>
      <c r="R5" s="74"/>
      <c r="S5" s="74"/>
      <c r="T5" s="74"/>
      <c r="U5" s="72"/>
    </row>
    <row r="6" spans="1:21" ht="42" customHeight="1" x14ac:dyDescent="0.15">
      <c r="A6" s="391"/>
      <c r="B6" s="391"/>
      <c r="C6" s="391"/>
      <c r="D6" s="391"/>
      <c r="E6" s="391"/>
      <c r="F6" s="391"/>
      <c r="G6" s="91" t="str">
        <f>IF(様式2!G6="","",様式2!G6)</f>
        <v/>
      </c>
      <c r="H6" s="290" t="str">
        <f>様式2!J6</f>
        <v/>
      </c>
      <c r="I6" s="292"/>
      <c r="J6" s="290"/>
      <c r="K6" s="292"/>
      <c r="L6" s="176"/>
      <c r="M6" s="176"/>
      <c r="N6" s="296" t="s">
        <v>322</v>
      </c>
      <c r="O6" s="297"/>
      <c r="P6" s="297"/>
      <c r="Q6" s="297"/>
      <c r="R6" s="297"/>
      <c r="S6" s="297"/>
      <c r="T6" s="297"/>
      <c r="U6" s="72"/>
    </row>
    <row r="7" spans="1:21" ht="17.25" x14ac:dyDescent="0.15">
      <c r="A7" s="169"/>
      <c r="B7" s="169"/>
      <c r="C7" s="169"/>
      <c r="D7" s="169"/>
      <c r="E7" s="169"/>
      <c r="H7" s="2"/>
      <c r="I7" s="363" t="s">
        <v>372</v>
      </c>
      <c r="J7" s="363"/>
      <c r="K7" s="363"/>
      <c r="L7" s="363"/>
      <c r="M7" s="363"/>
      <c r="N7" s="74"/>
      <c r="O7" s="74"/>
      <c r="P7" s="74"/>
      <c r="Q7" s="74"/>
      <c r="R7" s="74"/>
      <c r="S7" s="74"/>
      <c r="T7" s="74"/>
      <c r="U7" s="53"/>
    </row>
    <row r="8" spans="1:21" ht="13.5" customHeight="1" x14ac:dyDescent="0.15">
      <c r="A8" s="313" t="s">
        <v>27</v>
      </c>
      <c r="B8" s="314"/>
      <c r="C8" s="146" t="s">
        <v>2</v>
      </c>
      <c r="D8" s="147"/>
      <c r="E8" s="148"/>
      <c r="F8" s="146" t="str">
        <f>IF(C9="ポスター発表","（ 領域 ）",IF(C9="研究発表","発表部門","発表部門"))</f>
        <v>発表部門</v>
      </c>
      <c r="G8" s="147"/>
      <c r="H8" s="148"/>
      <c r="I8" s="146" t="s">
        <v>28</v>
      </c>
      <c r="J8" s="147"/>
      <c r="K8" s="147"/>
      <c r="L8" s="147"/>
      <c r="M8" s="148"/>
      <c r="N8" s="74"/>
      <c r="O8" s="74"/>
      <c r="P8" s="74"/>
      <c r="Q8" s="74"/>
      <c r="R8" s="74"/>
      <c r="S8" s="74"/>
      <c r="T8" s="74"/>
      <c r="U8" s="53"/>
    </row>
    <row r="9" spans="1:21" ht="30" customHeight="1" x14ac:dyDescent="0.15">
      <c r="A9" s="317"/>
      <c r="B9" s="318"/>
      <c r="C9" s="275" t="str">
        <f>IF(様式2!B17="","",様式2!B17)</f>
        <v/>
      </c>
      <c r="D9" s="236"/>
      <c r="E9" s="237"/>
      <c r="F9" s="275" t="str">
        <f>IF(様式2!F17="","",様式2!F17)</f>
        <v/>
      </c>
      <c r="G9" s="236"/>
      <c r="H9" s="237"/>
      <c r="I9" s="365" t="str">
        <f>IF(様式2!L17="","",様式2!L17)</f>
        <v/>
      </c>
      <c r="J9" s="366"/>
      <c r="K9" s="366"/>
      <c r="L9" s="366"/>
      <c r="M9" s="367"/>
      <c r="N9" s="330"/>
      <c r="O9" s="331"/>
      <c r="P9" s="331"/>
      <c r="Q9" s="331"/>
      <c r="R9" s="331"/>
      <c r="S9" s="331"/>
      <c r="T9" s="331"/>
      <c r="U9" s="53"/>
    </row>
    <row r="10" spans="1:21" ht="17.25" customHeight="1" x14ac:dyDescent="0.15">
      <c r="A10" s="304" t="s">
        <v>0</v>
      </c>
      <c r="B10" s="305"/>
      <c r="C10" s="364" t="str">
        <f>IF(様式2!B9="","",様式2!B9)</f>
        <v/>
      </c>
      <c r="D10" s="320"/>
      <c r="E10" s="320"/>
      <c r="F10" s="320"/>
      <c r="G10" s="320"/>
      <c r="H10" s="346"/>
      <c r="I10" s="146" t="s">
        <v>12</v>
      </c>
      <c r="J10" s="147"/>
      <c r="K10" s="147"/>
      <c r="L10" s="147"/>
      <c r="M10" s="148"/>
      <c r="N10" s="79"/>
      <c r="O10" s="80"/>
      <c r="P10" s="74"/>
      <c r="Q10" s="74"/>
      <c r="R10" s="74"/>
      <c r="S10" s="74"/>
      <c r="T10" s="74"/>
      <c r="U10" s="53"/>
    </row>
    <row r="11" spans="1:21" ht="30" customHeight="1" x14ac:dyDescent="0.15">
      <c r="A11" s="349" t="s">
        <v>31</v>
      </c>
      <c r="B11" s="350"/>
      <c r="C11" s="368" t="str">
        <f>IF(様式2!B10="","",様式2!B10)</f>
        <v/>
      </c>
      <c r="D11" s="369"/>
      <c r="E11" s="369"/>
      <c r="F11" s="369"/>
      <c r="G11" s="369"/>
      <c r="H11" s="370"/>
      <c r="I11" s="360" t="str">
        <f>IF(様式2!B14="","",様式2!B14)</f>
        <v/>
      </c>
      <c r="J11" s="361"/>
      <c r="K11" s="361"/>
      <c r="L11" s="361"/>
      <c r="M11" s="362"/>
      <c r="N11" s="79"/>
      <c r="O11" s="80"/>
      <c r="P11" s="74"/>
      <c r="Q11" s="74"/>
      <c r="R11" s="74"/>
      <c r="S11" s="74"/>
      <c r="T11" s="74"/>
      <c r="U11" s="53"/>
    </row>
    <row r="12" spans="1:21" ht="18" customHeight="1" x14ac:dyDescent="0.15">
      <c r="A12" s="304" t="s">
        <v>0</v>
      </c>
      <c r="B12" s="305"/>
      <c r="C12" s="306" t="str">
        <f>IF(様式2!K13="","",様式2!K13)</f>
        <v/>
      </c>
      <c r="D12" s="307"/>
      <c r="E12" s="307"/>
      <c r="F12" s="307"/>
      <c r="G12" s="308"/>
      <c r="H12" s="338" t="s">
        <v>324</v>
      </c>
      <c r="I12" s="339"/>
      <c r="J12" s="339"/>
      <c r="K12" s="339"/>
      <c r="L12" s="339"/>
      <c r="M12" s="340"/>
      <c r="N12" s="74"/>
      <c r="O12" s="74"/>
      <c r="P12" s="74"/>
      <c r="Q12" s="74"/>
      <c r="R12" s="74"/>
      <c r="S12" s="74"/>
      <c r="T12" s="74"/>
      <c r="U12" s="53"/>
    </row>
    <row r="13" spans="1:21" ht="15" customHeight="1" x14ac:dyDescent="0.15">
      <c r="A13" s="400" t="s">
        <v>22</v>
      </c>
      <c r="B13" s="401"/>
      <c r="C13" s="404" t="str">
        <f>IF(様式2!K14="","",様式2!K14)</f>
        <v/>
      </c>
      <c r="D13" s="405"/>
      <c r="E13" s="405"/>
      <c r="F13" s="405"/>
      <c r="G13" s="406"/>
      <c r="H13" s="341" t="s">
        <v>94</v>
      </c>
      <c r="I13" s="342"/>
      <c r="J13" s="343"/>
      <c r="K13" s="186"/>
      <c r="L13" s="186"/>
      <c r="M13" s="187"/>
      <c r="N13" s="302" t="s">
        <v>388</v>
      </c>
      <c r="O13" s="303"/>
      <c r="P13" s="303"/>
      <c r="Q13" s="303"/>
      <c r="R13" s="303"/>
      <c r="S13" s="303"/>
      <c r="T13" s="303"/>
      <c r="U13" s="53"/>
    </row>
    <row r="14" spans="1:21" ht="15" customHeight="1" x14ac:dyDescent="0.15">
      <c r="A14" s="402"/>
      <c r="B14" s="403"/>
      <c r="C14" s="407"/>
      <c r="D14" s="408"/>
      <c r="E14" s="408"/>
      <c r="F14" s="408"/>
      <c r="G14" s="409"/>
      <c r="H14" s="344" t="s">
        <v>124</v>
      </c>
      <c r="I14" s="345"/>
      <c r="J14" s="334"/>
      <c r="K14" s="335"/>
      <c r="L14" s="335"/>
      <c r="M14" s="336"/>
      <c r="N14" s="302"/>
      <c r="O14" s="303"/>
      <c r="P14" s="303"/>
      <c r="Q14" s="303"/>
      <c r="R14" s="303"/>
      <c r="S14" s="303"/>
      <c r="T14" s="303"/>
      <c r="U14" s="53"/>
    </row>
    <row r="15" spans="1:21" ht="18" customHeight="1" x14ac:dyDescent="0.15">
      <c r="A15" s="351" t="s">
        <v>127</v>
      </c>
      <c r="B15" s="396" t="s">
        <v>128</v>
      </c>
      <c r="C15" s="397"/>
      <c r="D15" s="397"/>
      <c r="E15" s="397"/>
      <c r="F15" s="397"/>
      <c r="G15" s="397"/>
      <c r="H15" s="398" t="str">
        <f>IF(C68&gt;=1,"番号の重複があります!","")</f>
        <v/>
      </c>
      <c r="I15" s="398"/>
      <c r="J15" s="398"/>
      <c r="K15" s="398"/>
      <c r="L15" s="398"/>
      <c r="M15" s="399"/>
      <c r="N15" s="302"/>
      <c r="O15" s="303"/>
      <c r="P15" s="303"/>
      <c r="Q15" s="303"/>
      <c r="R15" s="303"/>
      <c r="S15" s="303"/>
      <c r="T15" s="303"/>
      <c r="U15" s="53"/>
    </row>
    <row r="16" spans="1:21" ht="18" customHeight="1" x14ac:dyDescent="0.15">
      <c r="A16" s="352"/>
      <c r="B16" s="47" t="s">
        <v>125</v>
      </c>
      <c r="C16" s="86" t="s">
        <v>126</v>
      </c>
      <c r="D16" s="394" t="s">
        <v>378</v>
      </c>
      <c r="E16" s="394"/>
      <c r="F16" s="394"/>
      <c r="G16" s="394"/>
      <c r="H16" s="47" t="s">
        <v>125</v>
      </c>
      <c r="I16" s="86" t="s">
        <v>287</v>
      </c>
      <c r="J16" s="394" t="s">
        <v>378</v>
      </c>
      <c r="K16" s="394"/>
      <c r="L16" s="394"/>
      <c r="M16" s="395"/>
      <c r="N16" s="332" t="s">
        <v>382</v>
      </c>
      <c r="O16" s="226"/>
      <c r="P16" s="226"/>
      <c r="Q16" s="226"/>
      <c r="R16" s="226"/>
      <c r="S16" s="226"/>
      <c r="T16" s="226"/>
      <c r="U16" s="53"/>
    </row>
    <row r="17" spans="1:21" ht="26.25" customHeight="1" x14ac:dyDescent="0.15">
      <c r="A17" s="352"/>
      <c r="B17" s="47" t="s">
        <v>113</v>
      </c>
      <c r="C17" s="52"/>
      <c r="D17" s="310" t="str">
        <f t="shared" ref="D17:D24" si="0">IF(C17="","",VLOOKUP(C17,$D$53:$E$67,2,FALSE))</f>
        <v/>
      </c>
      <c r="E17" s="310"/>
      <c r="F17" s="310"/>
      <c r="G17" s="310"/>
      <c r="H17" s="47" t="s">
        <v>121</v>
      </c>
      <c r="I17" s="52"/>
      <c r="J17" s="310" t="str">
        <f t="shared" ref="J17:J21" si="1">IF(I17="","",VLOOKUP(I17,$D$53:$E$67,2,FALSE))</f>
        <v/>
      </c>
      <c r="K17" s="310"/>
      <c r="L17" s="310"/>
      <c r="M17" s="337"/>
      <c r="N17" s="332"/>
      <c r="O17" s="226"/>
      <c r="P17" s="226"/>
      <c r="Q17" s="226"/>
      <c r="R17" s="226"/>
      <c r="S17" s="226"/>
      <c r="T17" s="226"/>
      <c r="U17" s="53"/>
    </row>
    <row r="18" spans="1:21" ht="26.25" customHeight="1" x14ac:dyDescent="0.15">
      <c r="A18" s="352"/>
      <c r="B18" s="47" t="s">
        <v>114</v>
      </c>
      <c r="C18" s="52"/>
      <c r="D18" s="310" t="str">
        <f t="shared" si="0"/>
        <v/>
      </c>
      <c r="E18" s="310"/>
      <c r="F18" s="310"/>
      <c r="G18" s="310"/>
      <c r="H18" s="47" t="s">
        <v>123</v>
      </c>
      <c r="I18" s="52"/>
      <c r="J18" s="310" t="str">
        <f t="shared" si="1"/>
        <v/>
      </c>
      <c r="K18" s="310"/>
      <c r="L18" s="310"/>
      <c r="M18" s="337"/>
      <c r="N18" s="332"/>
      <c r="O18" s="226"/>
      <c r="P18" s="226"/>
      <c r="Q18" s="226"/>
      <c r="R18" s="226"/>
      <c r="S18" s="226"/>
      <c r="T18" s="226"/>
      <c r="U18" s="53"/>
    </row>
    <row r="19" spans="1:21" ht="26.25" customHeight="1" x14ac:dyDescent="0.15">
      <c r="A19" s="352"/>
      <c r="B19" s="47" t="s">
        <v>115</v>
      </c>
      <c r="C19" s="52"/>
      <c r="D19" s="310" t="str">
        <f t="shared" si="0"/>
        <v/>
      </c>
      <c r="E19" s="310"/>
      <c r="F19" s="310"/>
      <c r="G19" s="310"/>
      <c r="H19" s="47" t="s">
        <v>122</v>
      </c>
      <c r="I19" s="52"/>
      <c r="J19" s="310" t="str">
        <f t="shared" si="1"/>
        <v/>
      </c>
      <c r="K19" s="310"/>
      <c r="L19" s="310"/>
      <c r="M19" s="337"/>
      <c r="N19" s="332"/>
      <c r="O19" s="226"/>
      <c r="P19" s="226"/>
      <c r="Q19" s="226"/>
      <c r="R19" s="226"/>
      <c r="S19" s="226"/>
      <c r="T19" s="226"/>
      <c r="U19" s="53"/>
    </row>
    <row r="20" spans="1:21" ht="26.25" customHeight="1" x14ac:dyDescent="0.15">
      <c r="A20" s="352"/>
      <c r="B20" s="47" t="s">
        <v>116</v>
      </c>
      <c r="C20" s="52"/>
      <c r="D20" s="310" t="str">
        <f t="shared" si="0"/>
        <v/>
      </c>
      <c r="E20" s="310"/>
      <c r="F20" s="310"/>
      <c r="G20" s="310"/>
      <c r="H20" s="47" t="s">
        <v>291</v>
      </c>
      <c r="I20" s="52"/>
      <c r="J20" s="310" t="str">
        <f t="shared" si="1"/>
        <v/>
      </c>
      <c r="K20" s="310"/>
      <c r="L20" s="310"/>
      <c r="M20" s="337"/>
      <c r="N20" s="332"/>
      <c r="O20" s="226"/>
      <c r="P20" s="226"/>
      <c r="Q20" s="226"/>
      <c r="R20" s="226"/>
      <c r="S20" s="226"/>
      <c r="T20" s="226"/>
      <c r="U20" s="53"/>
    </row>
    <row r="21" spans="1:21" ht="26.25" customHeight="1" x14ac:dyDescent="0.15">
      <c r="A21" s="352"/>
      <c r="B21" s="47" t="s">
        <v>117</v>
      </c>
      <c r="C21" s="52"/>
      <c r="D21" s="310" t="str">
        <f t="shared" si="0"/>
        <v/>
      </c>
      <c r="E21" s="310"/>
      <c r="F21" s="310"/>
      <c r="G21" s="310"/>
      <c r="H21" s="47" t="s">
        <v>304</v>
      </c>
      <c r="I21" s="52"/>
      <c r="J21" s="357" t="str">
        <f t="shared" si="1"/>
        <v/>
      </c>
      <c r="K21" s="357"/>
      <c r="L21" s="357"/>
      <c r="M21" s="359"/>
      <c r="N21" s="332"/>
      <c r="O21" s="226"/>
      <c r="P21" s="226"/>
      <c r="Q21" s="226"/>
      <c r="R21" s="226"/>
      <c r="S21" s="226"/>
      <c r="T21" s="226"/>
      <c r="U21" s="53"/>
    </row>
    <row r="22" spans="1:21" ht="26.25" customHeight="1" x14ac:dyDescent="0.15">
      <c r="A22" s="352"/>
      <c r="B22" s="47" t="s">
        <v>118</v>
      </c>
      <c r="C22" s="52"/>
      <c r="D22" s="310" t="str">
        <f t="shared" si="0"/>
        <v/>
      </c>
      <c r="E22" s="310"/>
      <c r="F22" s="310"/>
      <c r="G22" s="410"/>
      <c r="H22" s="354"/>
      <c r="I22" s="355"/>
      <c r="J22" s="355"/>
      <c r="K22" s="355"/>
      <c r="L22" s="355"/>
      <c r="M22" s="356"/>
      <c r="N22" s="332"/>
      <c r="O22" s="226"/>
      <c r="P22" s="226"/>
      <c r="Q22" s="226"/>
      <c r="R22" s="226"/>
      <c r="S22" s="226"/>
      <c r="T22" s="226"/>
      <c r="U22" s="53"/>
    </row>
    <row r="23" spans="1:21" ht="25.9" customHeight="1" x14ac:dyDescent="0.15">
      <c r="A23" s="352"/>
      <c r="B23" s="47" t="s">
        <v>119</v>
      </c>
      <c r="C23" s="52"/>
      <c r="D23" s="357" t="str">
        <f t="shared" si="0"/>
        <v/>
      </c>
      <c r="E23" s="357"/>
      <c r="F23" s="357"/>
      <c r="G23" s="358"/>
      <c r="H23" s="354"/>
      <c r="I23" s="355"/>
      <c r="J23" s="355"/>
      <c r="K23" s="355"/>
      <c r="L23" s="355"/>
      <c r="M23" s="356"/>
      <c r="N23" s="332"/>
      <c r="O23" s="226"/>
      <c r="P23" s="226"/>
      <c r="Q23" s="226"/>
      <c r="R23" s="226"/>
      <c r="S23" s="226"/>
      <c r="T23" s="226"/>
      <c r="U23" s="53"/>
    </row>
    <row r="24" spans="1:21" ht="25.9" customHeight="1" x14ac:dyDescent="0.15">
      <c r="A24" s="353"/>
      <c r="B24" s="101" t="s">
        <v>120</v>
      </c>
      <c r="C24" s="52"/>
      <c r="D24" s="347" t="str">
        <f t="shared" si="0"/>
        <v/>
      </c>
      <c r="E24" s="347"/>
      <c r="F24" s="347"/>
      <c r="G24" s="348"/>
      <c r="H24" s="354"/>
      <c r="I24" s="355"/>
      <c r="J24" s="355"/>
      <c r="K24" s="355"/>
      <c r="L24" s="355"/>
      <c r="M24" s="356"/>
      <c r="N24" s="100"/>
      <c r="O24" s="99"/>
      <c r="P24" s="99"/>
      <c r="Q24" s="99"/>
      <c r="R24" s="99"/>
      <c r="S24" s="99"/>
      <c r="T24" s="99"/>
      <c r="U24" s="53"/>
    </row>
    <row r="25" spans="1:21" ht="15.6" customHeight="1" x14ac:dyDescent="0.15">
      <c r="A25" s="313" t="s">
        <v>244</v>
      </c>
      <c r="B25" s="314"/>
      <c r="C25" s="159">
        <v>1</v>
      </c>
      <c r="D25" s="110" t="s">
        <v>0</v>
      </c>
      <c r="E25" s="319" t="str">
        <f>IF(様式2!D18="","",様式2!D18)</f>
        <v/>
      </c>
      <c r="F25" s="320"/>
      <c r="G25" s="320" t="str">
        <f>IF(様式2!I18="","",様式2!I18)</f>
        <v/>
      </c>
      <c r="H25" s="346"/>
      <c r="I25" s="111" t="s">
        <v>29</v>
      </c>
      <c r="J25" s="112" t="s">
        <v>236</v>
      </c>
      <c r="K25" s="380" t="s">
        <v>82</v>
      </c>
      <c r="L25" s="381"/>
      <c r="M25" s="392" t="str">
        <f>IF(E26="","","有")</f>
        <v/>
      </c>
      <c r="N25" s="333" t="s">
        <v>384</v>
      </c>
      <c r="O25" s="333"/>
      <c r="P25" s="333"/>
      <c r="Q25" s="333"/>
      <c r="R25" s="333"/>
      <c r="S25" s="333"/>
      <c r="T25" s="333"/>
      <c r="U25" s="53"/>
    </row>
    <row r="26" spans="1:21" ht="21.6" customHeight="1" x14ac:dyDescent="0.15">
      <c r="A26" s="315"/>
      <c r="B26" s="316"/>
      <c r="C26" s="160"/>
      <c r="D26" s="113" t="s">
        <v>109</v>
      </c>
      <c r="E26" s="373" t="str">
        <f>IF(様式2!D19="","",様式2!D19)</f>
        <v/>
      </c>
      <c r="F26" s="257"/>
      <c r="G26" s="257" t="str">
        <f>IF(様式2!I19="","",様式2!I19)</f>
        <v/>
      </c>
      <c r="H26" s="258"/>
      <c r="I26" s="114" t="str">
        <f>IF(様式2!N19="","",様式2!N19)</f>
        <v/>
      </c>
      <c r="J26" s="115" t="str">
        <f>IF(様式2!Q19="","",様式2!Q19)</f>
        <v/>
      </c>
      <c r="K26" s="382"/>
      <c r="L26" s="383"/>
      <c r="M26" s="393"/>
      <c r="N26" s="333"/>
      <c r="O26" s="333"/>
      <c r="P26" s="333"/>
      <c r="Q26" s="333"/>
      <c r="R26" s="333"/>
      <c r="S26" s="333"/>
      <c r="T26" s="333"/>
      <c r="U26" s="53"/>
    </row>
    <row r="27" spans="1:21" ht="15.6" customHeight="1" x14ac:dyDescent="0.15">
      <c r="A27" s="315"/>
      <c r="B27" s="316"/>
      <c r="C27" s="159">
        <v>2</v>
      </c>
      <c r="D27" s="110" t="s">
        <v>0</v>
      </c>
      <c r="E27" s="319" t="str">
        <f>IF(様式2!D20="","",様式2!D20)</f>
        <v/>
      </c>
      <c r="F27" s="320"/>
      <c r="G27" s="320" t="str">
        <f>IF(様式2!I20="","",様式2!I20)</f>
        <v/>
      </c>
      <c r="H27" s="346"/>
      <c r="I27" s="111" t="s">
        <v>29</v>
      </c>
      <c r="J27" s="112" t="s">
        <v>236</v>
      </c>
      <c r="K27" s="382"/>
      <c r="L27" s="383"/>
      <c r="M27" s="392" t="str">
        <f>IF(E28="","","有")</f>
        <v/>
      </c>
      <c r="N27" s="333"/>
      <c r="O27" s="333"/>
      <c r="P27" s="333"/>
      <c r="Q27" s="333"/>
      <c r="R27" s="333"/>
      <c r="S27" s="333"/>
      <c r="T27" s="333"/>
      <c r="U27" s="53"/>
    </row>
    <row r="28" spans="1:21" ht="21.6" customHeight="1" x14ac:dyDescent="0.15">
      <c r="A28" s="317"/>
      <c r="B28" s="318"/>
      <c r="C28" s="160"/>
      <c r="D28" s="113" t="s">
        <v>109</v>
      </c>
      <c r="E28" s="373" t="str">
        <f>IF(様式2!D21="","",様式2!D21)</f>
        <v/>
      </c>
      <c r="F28" s="257"/>
      <c r="G28" s="257" t="str">
        <f>IF(様式2!I21="","",様式2!I21)</f>
        <v/>
      </c>
      <c r="H28" s="258"/>
      <c r="I28" s="114" t="str">
        <f>IF(様式2!N21="","",様式2!N21)</f>
        <v/>
      </c>
      <c r="J28" s="115" t="str">
        <f>IF(様式2!Q21="","",様式2!Q21)</f>
        <v/>
      </c>
      <c r="K28" s="382"/>
      <c r="L28" s="383"/>
      <c r="M28" s="393"/>
      <c r="N28" s="333"/>
      <c r="O28" s="333"/>
      <c r="P28" s="333"/>
      <c r="Q28" s="333"/>
      <c r="R28" s="333"/>
      <c r="S28" s="333"/>
      <c r="T28" s="333"/>
      <c r="U28" s="53"/>
    </row>
    <row r="29" spans="1:21" ht="15.6" customHeight="1" x14ac:dyDescent="0.15">
      <c r="A29" s="313" t="s">
        <v>312</v>
      </c>
      <c r="B29" s="314"/>
      <c r="C29" s="159">
        <v>3</v>
      </c>
      <c r="D29" s="110" t="s">
        <v>0</v>
      </c>
      <c r="E29" s="319" t="str">
        <f>IF(様式2!D22="","",様式2!D22)</f>
        <v/>
      </c>
      <c r="F29" s="320"/>
      <c r="G29" s="320" t="str">
        <f>IF(様式2!I22="","",様式2!I22)</f>
        <v/>
      </c>
      <c r="H29" s="346"/>
      <c r="I29" s="111" t="s">
        <v>29</v>
      </c>
      <c r="J29" s="112" t="s">
        <v>236</v>
      </c>
      <c r="K29" s="382"/>
      <c r="L29" s="383"/>
      <c r="M29" s="386" t="str">
        <f>IF(E28="","","有")</f>
        <v/>
      </c>
      <c r="N29" s="333"/>
      <c r="O29" s="333"/>
      <c r="P29" s="333"/>
      <c r="Q29" s="333"/>
      <c r="R29" s="333"/>
      <c r="S29" s="333"/>
      <c r="T29" s="333"/>
      <c r="U29" s="53"/>
    </row>
    <row r="30" spans="1:21" ht="21.6" customHeight="1" x14ac:dyDescent="0.15">
      <c r="A30" s="315"/>
      <c r="B30" s="316"/>
      <c r="C30" s="160"/>
      <c r="D30" s="113" t="s">
        <v>109</v>
      </c>
      <c r="E30" s="373" t="str">
        <f>IF(様式2!D23="","",様式2!D23)</f>
        <v/>
      </c>
      <c r="F30" s="257"/>
      <c r="G30" s="257" t="str">
        <f>IF(様式2!I23="","",様式2!I23)</f>
        <v/>
      </c>
      <c r="H30" s="258"/>
      <c r="I30" s="114" t="str">
        <f>IF(様式2!N23="","",様式2!N23)</f>
        <v/>
      </c>
      <c r="J30" s="115" t="str">
        <f>IF(様式2!Q23="","",様式2!Q23)</f>
        <v/>
      </c>
      <c r="K30" s="384"/>
      <c r="L30" s="385"/>
      <c r="M30" s="387"/>
      <c r="N30" s="333"/>
      <c r="O30" s="333"/>
      <c r="P30" s="333"/>
      <c r="Q30" s="333"/>
      <c r="R30" s="333"/>
      <c r="S30" s="333"/>
      <c r="T30" s="333"/>
      <c r="U30" s="53"/>
    </row>
    <row r="31" spans="1:21" ht="15.6" customHeight="1" x14ac:dyDescent="0.15">
      <c r="A31" s="315"/>
      <c r="B31" s="316"/>
      <c r="C31" s="374"/>
      <c r="D31" s="375"/>
      <c r="E31" s="375"/>
      <c r="F31" s="375"/>
      <c r="G31" s="375"/>
      <c r="H31" s="375"/>
      <c r="I31" s="375"/>
      <c r="J31" s="375"/>
      <c r="K31" s="375"/>
      <c r="L31" s="375"/>
      <c r="M31" s="376"/>
      <c r="N31" s="333" t="s">
        <v>342</v>
      </c>
      <c r="O31" s="333"/>
      <c r="P31" s="333"/>
      <c r="Q31" s="333"/>
      <c r="R31" s="333"/>
      <c r="S31" s="333"/>
      <c r="T31" s="333"/>
      <c r="U31" s="53"/>
    </row>
    <row r="32" spans="1:21" ht="21.6" customHeight="1" x14ac:dyDescent="0.15">
      <c r="A32" s="317"/>
      <c r="B32" s="318"/>
      <c r="C32" s="377"/>
      <c r="D32" s="378"/>
      <c r="E32" s="378"/>
      <c r="F32" s="378"/>
      <c r="G32" s="378"/>
      <c r="H32" s="378"/>
      <c r="I32" s="378"/>
      <c r="J32" s="378"/>
      <c r="K32" s="378"/>
      <c r="L32" s="378"/>
      <c r="M32" s="379"/>
      <c r="N32" s="333"/>
      <c r="O32" s="333"/>
      <c r="P32" s="333"/>
      <c r="Q32" s="333"/>
      <c r="R32" s="333"/>
      <c r="S32" s="333"/>
      <c r="T32" s="333"/>
      <c r="U32" s="53"/>
    </row>
    <row r="33" spans="1:21" ht="15.6" customHeight="1" x14ac:dyDescent="0.15">
      <c r="A33" s="371" t="s">
        <v>295</v>
      </c>
      <c r="B33" s="371"/>
      <c r="C33" s="372">
        <v>4</v>
      </c>
      <c r="D33" s="110" t="s">
        <v>0</v>
      </c>
      <c r="E33" s="319" t="str">
        <f>IF(様式2!D26="","",様式2!D26)</f>
        <v/>
      </c>
      <c r="F33" s="320"/>
      <c r="G33" s="320" t="str">
        <f>IF(様式2!I26="","",様式2!I26)</f>
        <v/>
      </c>
      <c r="H33" s="346"/>
      <c r="I33" s="111" t="s">
        <v>24</v>
      </c>
      <c r="J33" s="111" t="s">
        <v>236</v>
      </c>
      <c r="K33" s="380" t="s">
        <v>294</v>
      </c>
      <c r="L33" s="411"/>
      <c r="M33" s="386"/>
      <c r="N33" s="333"/>
      <c r="O33" s="333"/>
      <c r="P33" s="333"/>
      <c r="Q33" s="333"/>
      <c r="R33" s="333"/>
      <c r="S33" s="333"/>
      <c r="T33" s="333"/>
      <c r="U33" s="53"/>
    </row>
    <row r="34" spans="1:21" ht="21.6" customHeight="1" x14ac:dyDescent="0.15">
      <c r="A34" s="371"/>
      <c r="B34" s="371"/>
      <c r="C34" s="160"/>
      <c r="D34" s="113" t="s">
        <v>109</v>
      </c>
      <c r="E34" s="373"/>
      <c r="F34" s="257"/>
      <c r="G34" s="257" t="str">
        <f>IF(様式2!I27="","",様式2!I27)</f>
        <v/>
      </c>
      <c r="H34" s="258"/>
      <c r="I34" s="114" t="str">
        <f>IF(様式2!N27="","",様式2!N27)</f>
        <v/>
      </c>
      <c r="J34" s="114" t="str">
        <f>IF(様式2!Q27="","",様式2!Q27)</f>
        <v/>
      </c>
      <c r="K34" s="412"/>
      <c r="L34" s="413"/>
      <c r="M34" s="387"/>
      <c r="N34" s="333"/>
      <c r="O34" s="333"/>
      <c r="P34" s="333"/>
      <c r="Q34" s="333"/>
      <c r="R34" s="333"/>
      <c r="S34" s="333"/>
      <c r="T34" s="333"/>
      <c r="U34" s="53"/>
    </row>
    <row r="35" spans="1:21" ht="15.6" customHeight="1" x14ac:dyDescent="0.15">
      <c r="A35" s="371"/>
      <c r="B35" s="371"/>
      <c r="C35" s="414"/>
      <c r="D35" s="415"/>
      <c r="E35" s="415"/>
      <c r="F35" s="415"/>
      <c r="G35" s="415"/>
      <c r="H35" s="415"/>
      <c r="I35" s="415"/>
      <c r="J35" s="415"/>
      <c r="K35" s="415"/>
      <c r="L35" s="415"/>
      <c r="M35" s="416"/>
      <c r="N35" s="333"/>
      <c r="O35" s="333"/>
      <c r="P35" s="333"/>
      <c r="Q35" s="333"/>
      <c r="R35" s="333"/>
      <c r="S35" s="333"/>
      <c r="T35" s="333"/>
      <c r="U35" s="53"/>
    </row>
    <row r="36" spans="1:21" ht="21.6" customHeight="1" x14ac:dyDescent="0.15">
      <c r="A36" s="371"/>
      <c r="B36" s="371"/>
      <c r="C36" s="417"/>
      <c r="D36" s="418"/>
      <c r="E36" s="418"/>
      <c r="F36" s="418"/>
      <c r="G36" s="418"/>
      <c r="H36" s="418"/>
      <c r="I36" s="418"/>
      <c r="J36" s="418"/>
      <c r="K36" s="418"/>
      <c r="L36" s="418"/>
      <c r="M36" s="419"/>
      <c r="N36" s="333"/>
      <c r="O36" s="333"/>
      <c r="P36" s="333"/>
      <c r="Q36" s="333"/>
      <c r="R36" s="333"/>
      <c r="S36" s="333"/>
      <c r="T36" s="333"/>
      <c r="U36" s="53"/>
    </row>
    <row r="37" spans="1:21" ht="18" customHeight="1" x14ac:dyDescent="0.15">
      <c r="A37" s="313" t="s">
        <v>1</v>
      </c>
      <c r="B37" s="314"/>
      <c r="C37" s="146" t="s">
        <v>379</v>
      </c>
      <c r="D37" s="147"/>
      <c r="E37" s="146" t="s">
        <v>380</v>
      </c>
      <c r="F37" s="147"/>
      <c r="G37" s="146" t="s">
        <v>385</v>
      </c>
      <c r="H37" s="148"/>
      <c r="I37" s="146" t="s">
        <v>381</v>
      </c>
      <c r="J37" s="148"/>
      <c r="K37" s="63" t="s">
        <v>212</v>
      </c>
      <c r="L37" s="65" t="s">
        <v>213</v>
      </c>
      <c r="M37" s="64" t="s">
        <v>214</v>
      </c>
      <c r="N37" s="87"/>
      <c r="O37" s="88"/>
      <c r="P37" s="88"/>
      <c r="Q37" s="88"/>
      <c r="R37" s="88"/>
      <c r="S37" s="88"/>
      <c r="T37" s="88"/>
      <c r="U37" s="53"/>
    </row>
    <row r="38" spans="1:21" ht="28.15" customHeight="1" x14ac:dyDescent="0.15">
      <c r="A38" s="317"/>
      <c r="B38" s="318"/>
      <c r="C38" s="311" t="str">
        <f>IF(J26="","",COUNTIF(J25:J32,"男"))</f>
        <v/>
      </c>
      <c r="D38" s="312"/>
      <c r="E38" s="323" t="str">
        <f>IF(J26="","",COUNTIF(J25:J32,"女"))</f>
        <v/>
      </c>
      <c r="F38" s="324"/>
      <c r="G38" s="321" t="str">
        <f>IF(M33="","",COUNTIF(M33:M36,"有"))</f>
        <v/>
      </c>
      <c r="H38" s="325"/>
      <c r="I38" s="321" t="str">
        <f>IF(SUM(C38:H38)=0,"",SUM(C38:H38))</f>
        <v/>
      </c>
      <c r="J38" s="322"/>
      <c r="K38" s="67">
        <f>COUNTIF(M25:M28,"有")*1000</f>
        <v>0</v>
      </c>
      <c r="L38" s="68">
        <f>COUNTIF(M29:M34,"有")*1000</f>
        <v>0</v>
      </c>
      <c r="M38" s="66">
        <f>K38+L38</f>
        <v>0</v>
      </c>
      <c r="N38" s="326" t="s">
        <v>247</v>
      </c>
      <c r="O38" s="327"/>
      <c r="P38" s="327"/>
      <c r="Q38" s="327"/>
      <c r="R38" s="327"/>
      <c r="S38" s="327"/>
      <c r="T38" s="327"/>
      <c r="U38" s="53"/>
    </row>
    <row r="39" spans="1:21" ht="63.6" customHeight="1" x14ac:dyDescent="0.15">
      <c r="A39" s="420" t="s">
        <v>347</v>
      </c>
      <c r="B39" s="421"/>
      <c r="C39" s="230"/>
      <c r="D39" s="231"/>
      <c r="E39" s="231"/>
      <c r="F39" s="231"/>
      <c r="G39" s="231"/>
      <c r="H39" s="231"/>
      <c r="I39" s="231"/>
      <c r="J39" s="231"/>
      <c r="K39" s="231"/>
      <c r="L39" s="231"/>
      <c r="M39" s="232"/>
      <c r="N39" s="328" t="s">
        <v>303</v>
      </c>
      <c r="O39" s="329"/>
      <c r="P39" s="329"/>
      <c r="Q39" s="329"/>
      <c r="R39" s="329"/>
      <c r="S39" s="329"/>
      <c r="T39" s="329"/>
      <c r="U39" s="53"/>
    </row>
    <row r="40" spans="1:21" ht="13.5" customHeight="1" x14ac:dyDescent="0.15">
      <c r="N40" s="74"/>
      <c r="O40" s="74"/>
      <c r="P40" s="74"/>
      <c r="Q40" s="74"/>
      <c r="R40" s="74"/>
      <c r="S40" s="74"/>
      <c r="T40" s="74"/>
      <c r="U40" s="53"/>
    </row>
    <row r="41" spans="1:21" ht="15" customHeight="1" x14ac:dyDescent="0.15">
      <c r="J41" s="92"/>
      <c r="K41" s="388" t="s">
        <v>300</v>
      </c>
      <c r="L41" s="389"/>
      <c r="M41" s="390"/>
      <c r="N41" s="82"/>
      <c r="O41" s="76"/>
      <c r="P41" s="74"/>
      <c r="Q41" s="74"/>
      <c r="R41" s="74"/>
      <c r="S41" s="74"/>
      <c r="T41" s="74"/>
      <c r="U41" s="53"/>
    </row>
    <row r="42" spans="1:2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1:2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1:2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1:2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:2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x14ac:dyDescent="0.15">
      <c r="A53" s="53"/>
      <c r="B53" s="53"/>
      <c r="C53" s="53" t="b">
        <f>COUNTIF($C$17:$I$24,D53)&gt;1</f>
        <v>0</v>
      </c>
      <c r="D53" s="53" t="s">
        <v>227</v>
      </c>
      <c r="E53" s="116" t="s">
        <v>394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 x14ac:dyDescent="0.15">
      <c r="A54" s="53"/>
      <c r="B54" s="53"/>
      <c r="C54" s="53" t="b">
        <f t="shared" ref="C54:C65" si="2">COUNTIF($C$17:$I$23,D54)&gt;1</f>
        <v>0</v>
      </c>
      <c r="D54" s="53" t="s">
        <v>228</v>
      </c>
      <c r="E54" s="116" t="s">
        <v>395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 x14ac:dyDescent="0.15">
      <c r="A55" s="53"/>
      <c r="B55" s="53"/>
      <c r="C55" s="53" t="b">
        <f t="shared" si="2"/>
        <v>0</v>
      </c>
      <c r="D55" s="53" t="s">
        <v>229</v>
      </c>
      <c r="E55" s="116" t="s">
        <v>391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 x14ac:dyDescent="0.15">
      <c r="A56" s="53"/>
      <c r="B56" s="53"/>
      <c r="C56" s="53" t="b">
        <f t="shared" si="2"/>
        <v>0</v>
      </c>
      <c r="D56" s="53" t="s">
        <v>230</v>
      </c>
      <c r="E56" s="116" t="s">
        <v>406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 x14ac:dyDescent="0.15">
      <c r="A57" s="53"/>
      <c r="B57" s="53"/>
      <c r="C57" s="53" t="b">
        <f t="shared" si="2"/>
        <v>0</v>
      </c>
      <c r="D57" s="53" t="s">
        <v>231</v>
      </c>
      <c r="E57" s="116" t="s">
        <v>397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 x14ac:dyDescent="0.15">
      <c r="A58" s="53"/>
      <c r="B58" s="53"/>
      <c r="C58" s="53" t="b">
        <f t="shared" si="2"/>
        <v>0</v>
      </c>
      <c r="D58" s="53" t="s">
        <v>232</v>
      </c>
      <c r="E58" s="116" t="s">
        <v>398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x14ac:dyDescent="0.15">
      <c r="A59" s="53"/>
      <c r="B59" s="53"/>
      <c r="C59" s="53" t="b">
        <f t="shared" si="2"/>
        <v>0</v>
      </c>
      <c r="D59" s="53" t="s">
        <v>233</v>
      </c>
      <c r="E59" s="116" t="s">
        <v>399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1:21" x14ac:dyDescent="0.15">
      <c r="A60" s="53"/>
      <c r="B60" s="53"/>
      <c r="C60" s="53" t="b">
        <f>COUNTIF($C$17:$I$23,D60)&gt;1</f>
        <v>0</v>
      </c>
      <c r="D60" s="53" t="s">
        <v>234</v>
      </c>
      <c r="E60" s="116" t="s">
        <v>400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1:21" x14ac:dyDescent="0.15">
      <c r="A61" s="53"/>
      <c r="B61" s="53"/>
      <c r="C61" s="53" t="b">
        <f t="shared" si="2"/>
        <v>0</v>
      </c>
      <c r="D61" s="53" t="s">
        <v>235</v>
      </c>
      <c r="E61" s="116" t="s">
        <v>401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 x14ac:dyDescent="0.15">
      <c r="A62" s="53"/>
      <c r="B62" s="53"/>
      <c r="C62" s="53" t="b">
        <f t="shared" si="2"/>
        <v>0</v>
      </c>
      <c r="D62" s="53" t="s">
        <v>237</v>
      </c>
      <c r="E62" s="116" t="s">
        <v>402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 x14ac:dyDescent="0.15">
      <c r="A63" s="53"/>
      <c r="B63" s="53"/>
      <c r="C63" s="53" t="b">
        <f t="shared" si="2"/>
        <v>0</v>
      </c>
      <c r="D63" s="53" t="s">
        <v>238</v>
      </c>
      <c r="E63" s="116" t="s">
        <v>403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 x14ac:dyDescent="0.15">
      <c r="A64" s="53"/>
      <c r="B64" s="53"/>
      <c r="C64" s="53" t="b">
        <f t="shared" si="2"/>
        <v>0</v>
      </c>
      <c r="D64" s="53" t="s">
        <v>293</v>
      </c>
      <c r="E64" s="116" t="s">
        <v>404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 x14ac:dyDescent="0.15">
      <c r="A65" s="53"/>
      <c r="B65" s="53"/>
      <c r="C65" s="53" t="b">
        <f t="shared" si="2"/>
        <v>0</v>
      </c>
      <c r="D65" s="53" t="s">
        <v>302</v>
      </c>
      <c r="E65" s="116" t="s">
        <v>405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  <row r="80" spans="1:2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</row>
    <row r="81" spans="1:2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</row>
    <row r="82" spans="1:2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</row>
    <row r="84" spans="1:2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</row>
    <row r="85" spans="1:2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  <row r="86" spans="1:2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</row>
    <row r="90" spans="1:2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</row>
    <row r="96" spans="1:2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</row>
    <row r="99" spans="1:2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 x14ac:dyDescent="0.1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 x14ac:dyDescent="0.15">
      <c r="A103" s="53" t="str">
        <f>H6</f>
        <v/>
      </c>
      <c r="B103" s="53" t="s">
        <v>163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 x14ac:dyDescent="0.15">
      <c r="A104" s="53">
        <f>J6</f>
        <v>0</v>
      </c>
      <c r="B104" s="53" t="s">
        <v>164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 x14ac:dyDescent="0.15">
      <c r="A105" s="53">
        <f>L6</f>
        <v>0</v>
      </c>
      <c r="B105" s="53" t="s">
        <v>165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 x14ac:dyDescent="0.15">
      <c r="A106" s="53" t="str">
        <f>C9</f>
        <v/>
      </c>
      <c r="B106" s="53" t="s">
        <v>166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 x14ac:dyDescent="0.15">
      <c r="A107" s="53" t="str">
        <f>F9</f>
        <v/>
      </c>
      <c r="B107" s="53" t="s">
        <v>167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 x14ac:dyDescent="0.15">
      <c r="A108" s="53" t="str">
        <f>I9</f>
        <v/>
      </c>
      <c r="B108" s="53" t="s">
        <v>108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 x14ac:dyDescent="0.15">
      <c r="A109" s="53" t="str">
        <f>C11</f>
        <v/>
      </c>
      <c r="B109" s="53" t="s">
        <v>168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 x14ac:dyDescent="0.15">
      <c r="A110" s="53" t="str">
        <f>I11</f>
        <v/>
      </c>
      <c r="B110" s="53" t="s">
        <v>169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 x14ac:dyDescent="0.15">
      <c r="A111" s="53" t="str">
        <f>C13</f>
        <v/>
      </c>
      <c r="B111" s="53" t="s">
        <v>170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</row>
    <row r="112" spans="1:21" x14ac:dyDescent="0.15">
      <c r="A112" s="53">
        <f>J13</f>
        <v>0</v>
      </c>
      <c r="B112" s="53" t="s">
        <v>180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 x14ac:dyDescent="0.15">
      <c r="A113" s="53">
        <f>J14</f>
        <v>0</v>
      </c>
      <c r="B113" s="53" t="s">
        <v>181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 x14ac:dyDescent="0.15">
      <c r="A114" s="53">
        <f t="shared" ref="A114:A120" si="3">C17</f>
        <v>0</v>
      </c>
      <c r="B114" s="53" t="s">
        <v>182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 x14ac:dyDescent="0.15">
      <c r="A115" s="53">
        <f t="shared" si="3"/>
        <v>0</v>
      </c>
      <c r="B115" s="53" t="s">
        <v>183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</row>
    <row r="116" spans="1:21" x14ac:dyDescent="0.15">
      <c r="A116" s="53">
        <f t="shared" si="3"/>
        <v>0</v>
      </c>
      <c r="B116" s="53" t="s">
        <v>184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 x14ac:dyDescent="0.15">
      <c r="A117" s="53">
        <f t="shared" si="3"/>
        <v>0</v>
      </c>
      <c r="B117" s="53" t="s">
        <v>185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 x14ac:dyDescent="0.15">
      <c r="A118" s="53">
        <f t="shared" si="3"/>
        <v>0</v>
      </c>
      <c r="B118" s="53" t="s">
        <v>186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 x14ac:dyDescent="0.15">
      <c r="A119" s="53">
        <f t="shared" si="3"/>
        <v>0</v>
      </c>
      <c r="B119" s="53" t="s">
        <v>187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 x14ac:dyDescent="0.15">
      <c r="A120" s="53">
        <f t="shared" si="3"/>
        <v>0</v>
      </c>
      <c r="B120" s="53" t="s">
        <v>188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x14ac:dyDescent="0.15">
      <c r="A121" s="53">
        <f>I17</f>
        <v>0</v>
      </c>
      <c r="B121" s="53" t="s">
        <v>189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x14ac:dyDescent="0.15">
      <c r="A122" s="53">
        <f t="shared" ref="A122:A127" si="4">I18</f>
        <v>0</v>
      </c>
      <c r="B122" s="53" t="s">
        <v>190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x14ac:dyDescent="0.15">
      <c r="A123" s="53">
        <f t="shared" si="4"/>
        <v>0</v>
      </c>
      <c r="B123" s="53" t="s">
        <v>191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x14ac:dyDescent="0.15">
      <c r="A124" s="53">
        <f t="shared" si="4"/>
        <v>0</v>
      </c>
      <c r="B124" s="53" t="s">
        <v>192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x14ac:dyDescent="0.15">
      <c r="A125" s="53">
        <f t="shared" si="4"/>
        <v>0</v>
      </c>
      <c r="B125" s="53" t="s">
        <v>193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x14ac:dyDescent="0.15">
      <c r="A126" s="53">
        <f t="shared" si="4"/>
        <v>0</v>
      </c>
      <c r="B126" s="53" t="s">
        <v>194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x14ac:dyDescent="0.15">
      <c r="A127" s="53">
        <f t="shared" si="4"/>
        <v>0</v>
      </c>
      <c r="B127" s="53" t="s">
        <v>195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 x14ac:dyDescent="0.15">
      <c r="A128" s="53" t="str">
        <f>E25</f>
        <v/>
      </c>
      <c r="B128" s="53" t="s">
        <v>156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x14ac:dyDescent="0.15">
      <c r="A129" s="53" t="str">
        <f>G25</f>
        <v/>
      </c>
      <c r="B129" s="53" t="s">
        <v>156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x14ac:dyDescent="0.15">
      <c r="A130" s="53" t="str">
        <f>E26</f>
        <v/>
      </c>
      <c r="B130" s="53" t="s">
        <v>157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x14ac:dyDescent="0.15">
      <c r="A131" s="53" t="str">
        <f>G26</f>
        <v/>
      </c>
      <c r="B131" s="53" t="s">
        <v>158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x14ac:dyDescent="0.15">
      <c r="A132" s="53" t="str">
        <f>I26</f>
        <v/>
      </c>
      <c r="B132" s="53" t="s">
        <v>159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x14ac:dyDescent="0.15">
      <c r="A133" s="53">
        <f>K26</f>
        <v>0</v>
      </c>
      <c r="B133" s="53" t="s">
        <v>160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x14ac:dyDescent="0.15">
      <c r="A134" s="53" t="str">
        <f>M25</f>
        <v/>
      </c>
      <c r="B134" s="53" t="s">
        <v>197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x14ac:dyDescent="0.15">
      <c r="A135" s="53" t="str">
        <f>E27</f>
        <v/>
      </c>
      <c r="B135" s="53" t="s">
        <v>132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x14ac:dyDescent="0.15">
      <c r="A136" s="53" t="str">
        <f>G27</f>
        <v/>
      </c>
      <c r="B136" s="53" t="s">
        <v>132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x14ac:dyDescent="0.15">
      <c r="A137" s="53" t="str">
        <f>E28</f>
        <v/>
      </c>
      <c r="B137" s="53" t="s">
        <v>133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x14ac:dyDescent="0.15">
      <c r="A138" s="53" t="str">
        <f>G28</f>
        <v/>
      </c>
      <c r="B138" s="53" t="s">
        <v>134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x14ac:dyDescent="0.15">
      <c r="A139" s="53" t="str">
        <f>I28</f>
        <v/>
      </c>
      <c r="B139" s="53" t="s">
        <v>135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x14ac:dyDescent="0.15">
      <c r="A140" s="53">
        <f>K28</f>
        <v>0</v>
      </c>
      <c r="B140" s="53" t="s">
        <v>196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x14ac:dyDescent="0.15">
      <c r="A141" s="53" t="str">
        <f>M27</f>
        <v/>
      </c>
      <c r="B141" s="53" t="s">
        <v>198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x14ac:dyDescent="0.15">
      <c r="A142" s="53" t="str">
        <f>E29</f>
        <v/>
      </c>
      <c r="B142" s="53" t="s">
        <v>136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x14ac:dyDescent="0.15">
      <c r="A143" s="53" t="str">
        <f>G29</f>
        <v/>
      </c>
      <c r="B143" s="53" t="s">
        <v>136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x14ac:dyDescent="0.15">
      <c r="A144" s="53" t="str">
        <f>E30</f>
        <v/>
      </c>
      <c r="B144" s="53" t="s">
        <v>137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x14ac:dyDescent="0.15">
      <c r="A145" s="53" t="str">
        <f>G30</f>
        <v/>
      </c>
      <c r="B145" s="53" t="s">
        <v>138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x14ac:dyDescent="0.15">
      <c r="A146" s="53" t="str">
        <f>I30</f>
        <v/>
      </c>
      <c r="B146" s="53" t="s">
        <v>139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x14ac:dyDescent="0.15">
      <c r="A147" s="53">
        <f>K30</f>
        <v>0</v>
      </c>
      <c r="B147" s="53" t="s">
        <v>140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 x14ac:dyDescent="0.15">
      <c r="A148" s="53" t="str">
        <f>M29</f>
        <v/>
      </c>
      <c r="B148" s="53" t="s">
        <v>199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x14ac:dyDescent="0.15">
      <c r="A149" s="53">
        <f>E31</f>
        <v>0</v>
      </c>
      <c r="B149" s="53" t="s">
        <v>141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x14ac:dyDescent="0.15">
      <c r="A150" s="53">
        <f>G31</f>
        <v>0</v>
      </c>
      <c r="B150" s="53" t="s">
        <v>141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x14ac:dyDescent="0.15">
      <c r="A151" s="53">
        <f>E32</f>
        <v>0</v>
      </c>
      <c r="B151" s="53" t="s">
        <v>142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 x14ac:dyDescent="0.15">
      <c r="A152" s="53">
        <f>G32</f>
        <v>0</v>
      </c>
      <c r="B152" s="53" t="s">
        <v>143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x14ac:dyDescent="0.15">
      <c r="A153" s="53">
        <f>I32</f>
        <v>0</v>
      </c>
      <c r="B153" s="53" t="s">
        <v>144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x14ac:dyDescent="0.15">
      <c r="A154" s="53">
        <f>K32</f>
        <v>0</v>
      </c>
      <c r="B154" s="53" t="s">
        <v>145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x14ac:dyDescent="0.15">
      <c r="A155" s="53">
        <f>M31</f>
        <v>0</v>
      </c>
      <c r="B155" s="53" t="s">
        <v>200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x14ac:dyDescent="0.15">
      <c r="A156" s="53" t="str">
        <f>E33</f>
        <v/>
      </c>
      <c r="B156" s="53" t="s">
        <v>146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x14ac:dyDescent="0.15">
      <c r="A157" s="53" t="str">
        <f>G33</f>
        <v/>
      </c>
      <c r="B157" s="53" t="s">
        <v>146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 x14ac:dyDescent="0.15">
      <c r="A158" s="53">
        <f>E34</f>
        <v>0</v>
      </c>
      <c r="B158" s="53" t="s">
        <v>147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x14ac:dyDescent="0.15">
      <c r="A159" s="53" t="str">
        <f>G34</f>
        <v/>
      </c>
      <c r="B159" s="53" t="s">
        <v>148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 x14ac:dyDescent="0.15">
      <c r="A160" s="53" t="str">
        <f>I34</f>
        <v/>
      </c>
      <c r="B160" s="53" t="s">
        <v>149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x14ac:dyDescent="0.15">
      <c r="A161" s="53">
        <f>K34</f>
        <v>0</v>
      </c>
      <c r="B161" s="53" t="s">
        <v>150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x14ac:dyDescent="0.15">
      <c r="A162" s="56">
        <f>M33</f>
        <v>0</v>
      </c>
      <c r="B162" s="53" t="s">
        <v>201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x14ac:dyDescent="0.15">
      <c r="A163" s="53">
        <f>E35</f>
        <v>0</v>
      </c>
      <c r="B163" s="53" t="s">
        <v>151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 x14ac:dyDescent="0.15">
      <c r="A164" s="53">
        <f>G35</f>
        <v>0</v>
      </c>
      <c r="B164" s="53" t="s">
        <v>151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 x14ac:dyDescent="0.15">
      <c r="A165" s="53">
        <f>E36</f>
        <v>0</v>
      </c>
      <c r="B165" s="53" t="s">
        <v>152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 x14ac:dyDescent="0.15">
      <c r="A166" s="53">
        <f>G36</f>
        <v>0</v>
      </c>
      <c r="B166" s="53" t="s">
        <v>153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</row>
    <row r="167" spans="1:21" x14ac:dyDescent="0.15">
      <c r="A167" s="53">
        <f>I36</f>
        <v>0</v>
      </c>
      <c r="B167" s="53" t="s">
        <v>154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 x14ac:dyDescent="0.15">
      <c r="A168" s="53">
        <f>K36</f>
        <v>0</v>
      </c>
      <c r="B168" s="53" t="s">
        <v>155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 x14ac:dyDescent="0.15">
      <c r="A169" s="56">
        <f>M35</f>
        <v>0</v>
      </c>
      <c r="B169" s="53" t="s">
        <v>202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 x14ac:dyDescent="0.15">
      <c r="A170" s="56" t="str">
        <f>C38</f>
        <v/>
      </c>
      <c r="B170" s="53" t="s">
        <v>203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</row>
    <row r="171" spans="1:21" x14ac:dyDescent="0.15">
      <c r="A171" s="53" t="str">
        <f>E38</f>
        <v/>
      </c>
      <c r="B171" s="53" t="s">
        <v>204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 x14ac:dyDescent="0.15">
      <c r="A172" s="56" t="str">
        <f>G38</f>
        <v/>
      </c>
      <c r="B172" s="53" t="s">
        <v>205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 x14ac:dyDescent="0.15">
      <c r="A173" s="56" t="str">
        <f>I38</f>
        <v/>
      </c>
      <c r="B173" s="53" t="s">
        <v>206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 x14ac:dyDescent="0.15">
      <c r="A174" s="57">
        <f>K38</f>
        <v>0</v>
      </c>
      <c r="B174" s="53" t="s">
        <v>207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 x14ac:dyDescent="0.15">
      <c r="A175" s="53">
        <f>C39</f>
        <v>0</v>
      </c>
      <c r="B175" s="53" t="s">
        <v>208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 x14ac:dyDescent="0.1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 x14ac:dyDescent="0.15">
      <c r="A177" s="53"/>
      <c r="B177" s="69">
        <v>13.5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 x14ac:dyDescent="0.15">
      <c r="A178" s="53"/>
      <c r="B178" s="69">
        <v>14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 x14ac:dyDescent="0.15">
      <c r="A179" s="53"/>
      <c r="B179" s="69">
        <v>14.5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 x14ac:dyDescent="0.15">
      <c r="A180" s="53"/>
      <c r="B180" s="69">
        <v>15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 x14ac:dyDescent="0.15">
      <c r="A181" s="53"/>
      <c r="B181" s="69">
        <v>15.5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 x14ac:dyDescent="0.15">
      <c r="A182" s="53"/>
      <c r="B182" s="69">
        <v>16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 x14ac:dyDescent="0.15">
      <c r="A183" s="53"/>
      <c r="B183" s="69">
        <v>16.5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 x14ac:dyDescent="0.15">
      <c r="A184" s="53"/>
      <c r="B184" s="69">
        <v>17</v>
      </c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62" t="s">
        <v>210</v>
      </c>
      <c r="O184" s="53"/>
      <c r="P184" s="53"/>
      <c r="Q184" s="53"/>
      <c r="R184" s="53"/>
      <c r="S184" s="53"/>
      <c r="T184" s="53"/>
      <c r="U184" s="53"/>
    </row>
    <row r="185" spans="1:21" x14ac:dyDescent="0.15">
      <c r="A185" s="53"/>
      <c r="B185" s="69">
        <v>17.5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</row>
    <row r="186" spans="1:21" x14ac:dyDescent="0.15">
      <c r="A186" s="53"/>
      <c r="B186" s="69">
        <v>18</v>
      </c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</row>
    <row r="187" spans="1:21" x14ac:dyDescent="0.15">
      <c r="A187" s="53"/>
      <c r="B187" s="69">
        <v>18.5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 x14ac:dyDescent="0.15">
      <c r="A188" s="53"/>
      <c r="B188" s="69">
        <v>19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 x14ac:dyDescent="0.15">
      <c r="A189" s="53"/>
      <c r="B189" s="69">
        <v>19.5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 x14ac:dyDescent="0.15">
      <c r="A190" s="53"/>
      <c r="B190" s="69">
        <v>20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 x14ac:dyDescent="0.15">
      <c r="A191" s="53"/>
      <c r="B191" s="69">
        <v>20.5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 x14ac:dyDescent="0.15">
      <c r="A192" s="53"/>
      <c r="B192" s="69">
        <v>21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 x14ac:dyDescent="0.15">
      <c r="A193" s="53"/>
      <c r="B193" s="69">
        <v>21.5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 x14ac:dyDescent="0.15">
      <c r="A194" s="53"/>
      <c r="B194" s="69">
        <v>22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 x14ac:dyDescent="0.15">
      <c r="A195" s="53"/>
      <c r="B195" s="69">
        <v>22.5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 x14ac:dyDescent="0.15">
      <c r="A196" s="53"/>
      <c r="B196" s="69">
        <v>23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 x14ac:dyDescent="0.15">
      <c r="A197" s="53"/>
      <c r="B197" s="69">
        <v>23.5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 x14ac:dyDescent="0.15">
      <c r="A198" s="53"/>
      <c r="B198" s="69">
        <v>24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</row>
    <row r="199" spans="1:21" x14ac:dyDescent="0.15">
      <c r="A199" s="53"/>
      <c r="B199" s="69">
        <v>24.5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</row>
    <row r="200" spans="1:21" x14ac:dyDescent="0.15">
      <c r="A200" s="53"/>
      <c r="B200" s="69">
        <v>25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</row>
    <row r="201" spans="1:21" x14ac:dyDescent="0.15">
      <c r="A201" s="53"/>
      <c r="B201" s="69">
        <v>25.5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</row>
    <row r="202" spans="1:21" x14ac:dyDescent="0.15">
      <c r="A202" s="53"/>
      <c r="B202" s="69">
        <v>26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</row>
    <row r="203" spans="1:21" x14ac:dyDescent="0.15">
      <c r="A203" s="53"/>
      <c r="B203" s="69">
        <v>26.5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 x14ac:dyDescent="0.15">
      <c r="A204" s="53"/>
      <c r="B204" s="69">
        <v>27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</row>
    <row r="205" spans="1:21" x14ac:dyDescent="0.15">
      <c r="A205" s="53"/>
      <c r="B205" s="69">
        <v>27.5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6" spans="1:21" x14ac:dyDescent="0.15">
      <c r="A206" s="53"/>
      <c r="B206" s="69">
        <v>28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 x14ac:dyDescent="0.15">
      <c r="A207" s="53"/>
      <c r="B207" s="69">
        <v>28.5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</row>
    <row r="208" spans="1:21" x14ac:dyDescent="0.15">
      <c r="A208" s="53"/>
      <c r="B208" s="69">
        <v>29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</row>
    <row r="209" spans="1:21" x14ac:dyDescent="0.15">
      <c r="A209" s="53"/>
      <c r="B209" s="69">
        <v>29.5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 x14ac:dyDescent="0.15">
      <c r="A210" s="53"/>
      <c r="B210" s="69">
        <v>30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 x14ac:dyDescent="0.1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</row>
    <row r="212" spans="1:21" x14ac:dyDescent="0.15">
      <c r="A212" s="53"/>
      <c r="B212" s="53" t="s">
        <v>245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 x14ac:dyDescent="0.15">
      <c r="A213" s="53"/>
      <c r="B213" s="53" t="s">
        <v>246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</row>
    <row r="214" spans="1:21" x14ac:dyDescent="0.1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  <row r="215" spans="1:21" x14ac:dyDescent="0.1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</row>
    <row r="216" spans="1:21" x14ac:dyDescent="0.1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</row>
    <row r="217" spans="1:21" x14ac:dyDescent="0.1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</row>
    <row r="218" spans="1:21" x14ac:dyDescent="0.1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</row>
    <row r="219" spans="1:21" x14ac:dyDescent="0.1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</row>
    <row r="220" spans="1:21" x14ac:dyDescent="0.1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</row>
    <row r="221" spans="1:21" x14ac:dyDescent="0.1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</row>
    <row r="222" spans="1:21" x14ac:dyDescent="0.1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</row>
    <row r="223" spans="1:21" x14ac:dyDescent="0.1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</row>
    <row r="224" spans="1:21" x14ac:dyDescent="0.1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</row>
    <row r="225" spans="1:21" x14ac:dyDescent="0.1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</row>
    <row r="226" spans="1:21" x14ac:dyDescent="0.1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</row>
    <row r="227" spans="1:21" x14ac:dyDescent="0.1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</row>
    <row r="228" spans="1:21" x14ac:dyDescent="0.1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</row>
    <row r="229" spans="1:21" x14ac:dyDescent="0.1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</row>
    <row r="230" spans="1:21" x14ac:dyDescent="0.1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</row>
    <row r="231" spans="1:21" x14ac:dyDescent="0.1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</row>
    <row r="232" spans="1:21" x14ac:dyDescent="0.1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</row>
    <row r="233" spans="1:21" x14ac:dyDescent="0.1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</row>
    <row r="234" spans="1:21" x14ac:dyDescent="0.1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</row>
    <row r="235" spans="1:21" x14ac:dyDescent="0.1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</row>
    <row r="236" spans="1:21" x14ac:dyDescent="0.1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</row>
    <row r="237" spans="1:21" x14ac:dyDescent="0.1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</row>
    <row r="238" spans="1:21" x14ac:dyDescent="0.1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</row>
    <row r="239" spans="1:21" x14ac:dyDescent="0.1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</row>
    <row r="240" spans="1:21" x14ac:dyDescent="0.1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</row>
    <row r="241" spans="1:21" x14ac:dyDescent="0.1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</row>
    <row r="242" spans="1:21" x14ac:dyDescent="0.1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</row>
    <row r="244" spans="1:21" ht="11.65" customHeight="1" x14ac:dyDescent="0.15"/>
    <row r="245" spans="1:21" ht="102" customHeight="1" x14ac:dyDescent="0.15"/>
    <row r="246" spans="1:21" ht="90" customHeight="1" x14ac:dyDescent="0.15"/>
  </sheetData>
  <sheetProtection formatRows="0" selectLockedCells="1"/>
  <dataConsolidate/>
  <mergeCells count="107">
    <mergeCell ref="K41:M41"/>
    <mergeCell ref="A5:F6"/>
    <mergeCell ref="M27:M28"/>
    <mergeCell ref="E33:F33"/>
    <mergeCell ref="E34:F34"/>
    <mergeCell ref="G34:H34"/>
    <mergeCell ref="D16:G16"/>
    <mergeCell ref="J16:M16"/>
    <mergeCell ref="B15:G15"/>
    <mergeCell ref="H15:M15"/>
    <mergeCell ref="M25:M26"/>
    <mergeCell ref="A13:B14"/>
    <mergeCell ref="C13:G14"/>
    <mergeCell ref="D20:G20"/>
    <mergeCell ref="D21:G21"/>
    <mergeCell ref="D22:G22"/>
    <mergeCell ref="J20:M20"/>
    <mergeCell ref="D18:G18"/>
    <mergeCell ref="A29:B32"/>
    <mergeCell ref="A37:B38"/>
    <mergeCell ref="M33:M34"/>
    <mergeCell ref="K33:L34"/>
    <mergeCell ref="C35:M36"/>
    <mergeCell ref="A39:B39"/>
    <mergeCell ref="A33:B36"/>
    <mergeCell ref="C33:C34"/>
    <mergeCell ref="G33:H33"/>
    <mergeCell ref="E25:F25"/>
    <mergeCell ref="E26:F26"/>
    <mergeCell ref="G25:H25"/>
    <mergeCell ref="C31:M32"/>
    <mergeCell ref="E28:F28"/>
    <mergeCell ref="G26:H26"/>
    <mergeCell ref="G30:H30"/>
    <mergeCell ref="K25:L30"/>
    <mergeCell ref="C29:C30"/>
    <mergeCell ref="E29:F29"/>
    <mergeCell ref="G29:H29"/>
    <mergeCell ref="E30:F30"/>
    <mergeCell ref="M29:M30"/>
    <mergeCell ref="J5:K5"/>
    <mergeCell ref="J6:K6"/>
    <mergeCell ref="H5:I5"/>
    <mergeCell ref="H6:I6"/>
    <mergeCell ref="I11:M11"/>
    <mergeCell ref="I7:M7"/>
    <mergeCell ref="F8:H8"/>
    <mergeCell ref="F9:H9"/>
    <mergeCell ref="C10:H10"/>
    <mergeCell ref="I8:M8"/>
    <mergeCell ref="I9:M9"/>
    <mergeCell ref="I10:M10"/>
    <mergeCell ref="C11:H11"/>
    <mergeCell ref="L5:M5"/>
    <mergeCell ref="L6:M6"/>
    <mergeCell ref="A12:B12"/>
    <mergeCell ref="D19:G19"/>
    <mergeCell ref="A11:B11"/>
    <mergeCell ref="A15:A24"/>
    <mergeCell ref="H24:M24"/>
    <mergeCell ref="D23:G23"/>
    <mergeCell ref="J21:M21"/>
    <mergeCell ref="H23:M23"/>
    <mergeCell ref="H22:M22"/>
    <mergeCell ref="G38:H38"/>
    <mergeCell ref="N38:T38"/>
    <mergeCell ref="N39:T39"/>
    <mergeCell ref="N9:T9"/>
    <mergeCell ref="N6:T6"/>
    <mergeCell ref="N16:T23"/>
    <mergeCell ref="N25:T30"/>
    <mergeCell ref="N31:T36"/>
    <mergeCell ref="J14:M14"/>
    <mergeCell ref="J17:M17"/>
    <mergeCell ref="J18:M18"/>
    <mergeCell ref="J19:M19"/>
    <mergeCell ref="H12:M12"/>
    <mergeCell ref="H13:I13"/>
    <mergeCell ref="J13:M13"/>
    <mergeCell ref="H14:I14"/>
    <mergeCell ref="G27:H27"/>
    <mergeCell ref="G28:H28"/>
    <mergeCell ref="D24:G24"/>
    <mergeCell ref="H3:M3"/>
    <mergeCell ref="N13:T15"/>
    <mergeCell ref="A10:B10"/>
    <mergeCell ref="C12:G12"/>
    <mergeCell ref="N2:T4"/>
    <mergeCell ref="D17:G17"/>
    <mergeCell ref="I2:M2"/>
    <mergeCell ref="C39:M39"/>
    <mergeCell ref="C38:D38"/>
    <mergeCell ref="G37:H37"/>
    <mergeCell ref="C37:D37"/>
    <mergeCell ref="C27:C28"/>
    <mergeCell ref="E37:F37"/>
    <mergeCell ref="C25:C26"/>
    <mergeCell ref="A3:F4"/>
    <mergeCell ref="A7:E7"/>
    <mergeCell ref="A25:B28"/>
    <mergeCell ref="C8:E8"/>
    <mergeCell ref="C9:E9"/>
    <mergeCell ref="E27:F27"/>
    <mergeCell ref="I37:J37"/>
    <mergeCell ref="A8:B9"/>
    <mergeCell ref="I38:J38"/>
    <mergeCell ref="E38:F38"/>
  </mergeCells>
  <phoneticPr fontId="2"/>
  <conditionalFormatting sqref="C17:C24">
    <cfRule type="duplicateValues" dxfId="48" priority="5"/>
    <cfRule type="cellIs" dxfId="47" priority="6" stopIfTrue="1" operator="equal">
      <formula>0</formula>
    </cfRule>
  </conditionalFormatting>
  <conditionalFormatting sqref="C39:M39">
    <cfRule type="cellIs" dxfId="46" priority="1" stopIfTrue="1" operator="between">
      <formula>""</formula>
      <formula>""</formula>
    </cfRule>
  </conditionalFormatting>
  <conditionalFormatting sqref="E25:H30 I30:J30">
    <cfRule type="cellIs" dxfId="45" priority="10" operator="between">
      <formula>""</formula>
      <formula>""</formula>
    </cfRule>
  </conditionalFormatting>
  <conditionalFormatting sqref="G6 C9:M9 C10:H10 C11:M11 C12:G14 E33:H33 E34:J34">
    <cfRule type="cellIs" dxfId="44" priority="14" operator="between">
      <formula>""</formula>
      <formula>""</formula>
    </cfRule>
  </conditionalFormatting>
  <conditionalFormatting sqref="H15:M15">
    <cfRule type="expression" dxfId="43" priority="99">
      <formula>$C$68&gt;0.5</formula>
    </cfRule>
  </conditionalFormatting>
  <conditionalFormatting sqref="I17:I21">
    <cfRule type="duplicateValues" dxfId="42" priority="3"/>
    <cfRule type="cellIs" dxfId="41" priority="4" stopIfTrue="1" operator="equal">
      <formula>0</formula>
    </cfRule>
  </conditionalFormatting>
  <conditionalFormatting sqref="J13:M14">
    <cfRule type="cellIs" dxfId="40" priority="2" stopIfTrue="1" operator="between">
      <formula>""</formula>
      <formula>""</formula>
    </cfRule>
  </conditionalFormatting>
  <conditionalFormatting sqref="K25 M25:M28 I26:J26 I28:J28">
    <cfRule type="cellIs" dxfId="39" priority="13" operator="between">
      <formula>""</formula>
      <formula>""</formula>
    </cfRule>
  </conditionalFormatting>
  <conditionalFormatting sqref="M29:M30">
    <cfRule type="cellIs" dxfId="38" priority="7" operator="equal">
      <formula>"無"</formula>
    </cfRule>
    <cfRule type="containsBlanks" dxfId="37" priority="8">
      <formula>LEN(TRIM(M29))=0</formula>
    </cfRule>
  </conditionalFormatting>
  <conditionalFormatting sqref="M33:M34">
    <cfRule type="cellIs" dxfId="36" priority="25" operator="equal">
      <formula>"無"</formula>
    </cfRule>
    <cfRule type="containsBlanks" dxfId="35" priority="47">
      <formula>LEN(TRIM(M33))=0</formula>
    </cfRule>
  </conditionalFormatting>
  <dataValidations count="2">
    <dataValidation type="list" allowBlank="1" showInputMessage="1" showErrorMessage="1" sqref="M33:M34 M29:M30" xr:uid="{00000000-0002-0000-0200-000000000000}">
      <formula1>$B$212:$B$213</formula1>
    </dataValidation>
    <dataValidation type="list" showInputMessage="1" showErrorMessage="1" sqref="C17:C24 I17:I21" xr:uid="{897EA277-AB6C-4F49-B7FC-C07BE8BA9F92}">
      <formula1>$D$53:$D$65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BS7"/>
  <sheetViews>
    <sheetView tabSelected="1" zoomScale="85" zoomScaleNormal="85" zoomScaleSheetLayoutView="55" workbookViewId="0">
      <selection activeCell="F27" sqref="F27"/>
    </sheetView>
  </sheetViews>
  <sheetFormatPr defaultRowHeight="13.5" x14ac:dyDescent="0.15"/>
  <cols>
    <col min="1" max="1" width="9.125"/>
    <col min="2" max="2" width="10.75" bestFit="1" customWidth="1"/>
    <col min="3" max="3" width="8.75" bestFit="1" customWidth="1"/>
    <col min="5" max="5" width="22.875" bestFit="1" customWidth="1"/>
    <col min="6" max="6" width="23.125" bestFit="1" customWidth="1"/>
    <col min="7" max="7" width="31.375" bestFit="1" customWidth="1"/>
    <col min="8" max="8" width="10.125" bestFit="1" customWidth="1"/>
    <col min="10" max="11" width="13.25" bestFit="1" customWidth="1"/>
    <col min="12" max="12" width="31.375" bestFit="1" customWidth="1"/>
    <col min="13" max="13" width="11.75" bestFit="1" customWidth="1"/>
    <col min="14" max="14" width="11.875" bestFit="1" customWidth="1"/>
    <col min="15" max="15" width="10.75" bestFit="1" customWidth="1"/>
    <col min="16" max="16" width="17.375" bestFit="1" customWidth="1"/>
    <col min="17" max="17" width="33.625" bestFit="1" customWidth="1"/>
    <col min="18" max="18" width="14.375" bestFit="1" customWidth="1"/>
    <col min="19" max="19" width="35.375" bestFit="1" customWidth="1"/>
    <col min="20" max="21" width="15.125" customWidth="1"/>
    <col min="24" max="24" width="9.125"/>
    <col min="25" max="26" width="15.125" customWidth="1"/>
    <col min="29" max="29" width="9.125"/>
    <col min="30" max="30" width="10.375" bestFit="1" customWidth="1"/>
    <col min="31" max="31" width="11.875" bestFit="1" customWidth="1"/>
    <col min="34" max="34" width="9.125"/>
    <col min="35" max="35" width="10.125" bestFit="1" customWidth="1"/>
    <col min="36" max="36" width="11.75" bestFit="1" customWidth="1"/>
    <col min="39" max="39" width="9.125"/>
    <col min="40" max="41" width="15.25" customWidth="1"/>
    <col min="44" max="45" width="9.125"/>
    <col min="46" max="46" width="10.125" bestFit="1" customWidth="1"/>
    <col min="47" max="47" width="12.75" bestFit="1" customWidth="1"/>
    <col min="50" max="51" width="9.125"/>
    <col min="52" max="52" width="46.625" bestFit="1" customWidth="1"/>
    <col min="53" max="53" width="58.375" bestFit="1" customWidth="1"/>
    <col min="54" max="54" width="40.75" bestFit="1" customWidth="1"/>
    <col min="55" max="55" width="15.125" bestFit="1" customWidth="1"/>
    <col min="56" max="56" width="8.75" bestFit="1" customWidth="1"/>
    <col min="57" max="64" width="8.25" bestFit="1" customWidth="1"/>
    <col min="65" max="70" width="9.125" bestFit="1" customWidth="1"/>
    <col min="71" max="71" width="50.375" customWidth="1"/>
  </cols>
  <sheetData>
    <row r="2" spans="1:71" ht="17.25" x14ac:dyDescent="0.15">
      <c r="A2" s="85" t="s">
        <v>309</v>
      </c>
    </row>
    <row r="3" spans="1:71" ht="21" x14ac:dyDescent="0.15">
      <c r="A3" s="49" t="s">
        <v>308</v>
      </c>
    </row>
    <row r="4" spans="1:71" ht="14.25" x14ac:dyDescent="0.15">
      <c r="A4" s="84"/>
    </row>
    <row r="5" spans="1:71" x14ac:dyDescent="0.15">
      <c r="R5" t="s">
        <v>260</v>
      </c>
      <c r="T5" t="s">
        <v>252</v>
      </c>
      <c r="Y5" t="s">
        <v>257</v>
      </c>
      <c r="AD5" t="s">
        <v>407</v>
      </c>
      <c r="AN5" t="s">
        <v>86</v>
      </c>
      <c r="BD5" t="s">
        <v>265</v>
      </c>
    </row>
    <row r="6" spans="1:71" x14ac:dyDescent="0.15">
      <c r="A6" t="s">
        <v>249</v>
      </c>
      <c r="B6" t="s">
        <v>98</v>
      </c>
      <c r="C6" t="s">
        <v>106</v>
      </c>
      <c r="D6" t="s">
        <v>240</v>
      </c>
      <c r="E6" t="s">
        <v>248</v>
      </c>
      <c r="F6" t="s">
        <v>168</v>
      </c>
      <c r="G6" t="s">
        <v>84</v>
      </c>
      <c r="H6" t="s">
        <v>258</v>
      </c>
      <c r="I6" t="s">
        <v>251</v>
      </c>
      <c r="J6" t="s">
        <v>94</v>
      </c>
      <c r="K6" t="s">
        <v>95</v>
      </c>
      <c r="L6" t="s">
        <v>92</v>
      </c>
      <c r="M6" t="s">
        <v>169</v>
      </c>
      <c r="N6" t="s">
        <v>84</v>
      </c>
      <c r="O6" t="s">
        <v>22</v>
      </c>
      <c r="P6" t="s">
        <v>84</v>
      </c>
      <c r="Q6" t="s">
        <v>124</v>
      </c>
      <c r="R6" t="s">
        <v>261</v>
      </c>
      <c r="S6" t="s">
        <v>262</v>
      </c>
      <c r="T6" t="s">
        <v>253</v>
      </c>
      <c r="U6" t="s">
        <v>254</v>
      </c>
      <c r="V6" t="s">
        <v>255</v>
      </c>
      <c r="W6" t="s">
        <v>256</v>
      </c>
      <c r="Y6" t="s">
        <v>253</v>
      </c>
      <c r="Z6" t="s">
        <v>254</v>
      </c>
      <c r="AA6" t="s">
        <v>255</v>
      </c>
      <c r="AB6" t="s">
        <v>256</v>
      </c>
      <c r="AD6" t="s">
        <v>408</v>
      </c>
      <c r="AE6" t="s">
        <v>0</v>
      </c>
      <c r="AF6" t="s">
        <v>409</v>
      </c>
      <c r="AG6" t="s">
        <v>410</v>
      </c>
      <c r="AN6" t="s">
        <v>253</v>
      </c>
      <c r="AO6" t="s">
        <v>254</v>
      </c>
      <c r="AP6" t="s">
        <v>24</v>
      </c>
      <c r="AQ6" t="s">
        <v>256</v>
      </c>
      <c r="AS6" t="s">
        <v>263</v>
      </c>
      <c r="AZ6" t="s">
        <v>173</v>
      </c>
      <c r="BA6" t="s">
        <v>84</v>
      </c>
      <c r="BB6" t="s">
        <v>307</v>
      </c>
      <c r="BC6" t="s">
        <v>259</v>
      </c>
      <c r="BD6" t="s">
        <v>266</v>
      </c>
      <c r="BE6" t="s">
        <v>267</v>
      </c>
      <c r="BF6" t="s">
        <v>268</v>
      </c>
      <c r="BG6" t="s">
        <v>269</v>
      </c>
      <c r="BH6" t="s">
        <v>270</v>
      </c>
      <c r="BI6" t="s">
        <v>271</v>
      </c>
      <c r="BJ6" t="s">
        <v>272</v>
      </c>
      <c r="BK6" t="s">
        <v>273</v>
      </c>
      <c r="BL6" t="s">
        <v>274</v>
      </c>
      <c r="BM6" t="s">
        <v>191</v>
      </c>
      <c r="BN6" t="s">
        <v>192</v>
      </c>
      <c r="BO6" t="s">
        <v>193</v>
      </c>
      <c r="BP6" t="s">
        <v>194</v>
      </c>
      <c r="BQ6" t="s">
        <v>195</v>
      </c>
      <c r="BR6" t="s">
        <v>306</v>
      </c>
      <c r="BS6" t="s">
        <v>264</v>
      </c>
    </row>
    <row r="7" spans="1:71" ht="25.15" customHeight="1" x14ac:dyDescent="0.15">
      <c r="A7" s="102" t="str">
        <f>IF(様式2!G6="","",様式2!G6)</f>
        <v/>
      </c>
      <c r="B7" s="102" t="str">
        <f>IF(様式2!J6="","",様式2!J6)</f>
        <v/>
      </c>
      <c r="C7" s="102" t="str">
        <f>IF(様式2!B17="","",様式2!B17)</f>
        <v/>
      </c>
      <c r="D7" s="102" t="str">
        <f>IF(様式2!F17="","",様式2!F17)</f>
        <v/>
      </c>
      <c r="E7" s="102" t="str">
        <f>IF(様式2!L17="","",様式2!L17)</f>
        <v/>
      </c>
      <c r="F7" s="102" t="str">
        <f>IF(様式2!B10="","",様式2!B10)</f>
        <v/>
      </c>
      <c r="G7" s="102" t="str">
        <f>IF(様式2!B9="","",様式2!B9)</f>
        <v/>
      </c>
      <c r="H7" s="102" t="str">
        <f>IF(様式2!I37="","",様式2!I37)</f>
        <v/>
      </c>
      <c r="I7" s="102" t="str">
        <f>IF(様式2!B11="","",様式2!B11)</f>
        <v/>
      </c>
      <c r="J7" s="102" t="str">
        <f>IF(様式2!F11="","",様式2!F11)</f>
        <v/>
      </c>
      <c r="K7" s="102" t="str">
        <f>IF(様式2!N11="","",様式2!N11)</f>
        <v/>
      </c>
      <c r="L7" s="102" t="str">
        <f>IF(様式2!B12="","",様式2!B12)</f>
        <v/>
      </c>
      <c r="M7" s="102" t="str">
        <f>IF(様式2!B14="","",様式2!B14)</f>
        <v/>
      </c>
      <c r="N7" s="102" t="str">
        <f>IF(様式2!B13="","",様式2!B13)</f>
        <v/>
      </c>
      <c r="O7" s="102" t="str">
        <f>IF(様式2!K14="","",様式2!K14)</f>
        <v/>
      </c>
      <c r="P7" s="102" t="str">
        <f>IF(様式2!K13="","",様式2!K13)</f>
        <v/>
      </c>
      <c r="Q7" s="102" t="str">
        <f>IF(様式2!K15="","",様式2!K15)</f>
        <v/>
      </c>
      <c r="R7" s="102" t="str">
        <f>IF(様式４!J13="","",様式４!J13)</f>
        <v/>
      </c>
      <c r="S7" s="102" t="str">
        <f>IF(様式４!J14="","",様式４!J14)</f>
        <v/>
      </c>
      <c r="T7" s="102" t="str">
        <f>IF(様式2!D19="","",様式2!D19&amp;"　"&amp;様式2!I19)</f>
        <v/>
      </c>
      <c r="U7" s="102" t="str">
        <f>IF(様式2!D18="","",様式2!D18&amp;"　"&amp;様式2!I18)</f>
        <v/>
      </c>
      <c r="V7" s="102" t="str">
        <f>IF(様式2!N19="","",様式2!N19)</f>
        <v/>
      </c>
      <c r="W7" s="102" t="str">
        <f>IF(様式2!Q19="","",様式2!Q19)</f>
        <v/>
      </c>
      <c r="X7" s="102" t="str">
        <f>IF(様式４!K26="","",様式４!K26)</f>
        <v/>
      </c>
      <c r="Y7" s="102" t="str">
        <f>IF(様式2!D21="","",様式2!D21&amp;"　"&amp;様式2!I21)</f>
        <v/>
      </c>
      <c r="Z7" s="102" t="str">
        <f>IF(様式2!D20="","",様式2!D20&amp;"　"&amp;様式2!I20)</f>
        <v/>
      </c>
      <c r="AA7" s="102" t="str">
        <f>IF(様式2!N21="","",様式2!N21)</f>
        <v/>
      </c>
      <c r="AB7" s="102" t="str">
        <f>IF(様式2!Q21="","",様式2!Q21)</f>
        <v/>
      </c>
      <c r="AC7" s="102" t="str">
        <f>IF(様式４!K28="","",様式４!K28)</f>
        <v/>
      </c>
      <c r="AD7" s="102" t="str">
        <f>IF(様式2!D23="","",様式2!D23&amp;"　"&amp;様式2!I23)</f>
        <v/>
      </c>
      <c r="AE7" s="102" t="str">
        <f>IF(様式2!D22="","",様式2!D22&amp;"　"&amp;様式2!I22)</f>
        <v/>
      </c>
      <c r="AF7" s="102" t="str">
        <f>IF(様式2!N23="","",様式2!N23)</f>
        <v/>
      </c>
      <c r="AG7" s="102" t="str">
        <f>IF(様式2!Q23="","",様式2!Q23)</f>
        <v/>
      </c>
      <c r="AH7" s="102" t="str">
        <f>IF(様式４!K30="","",様式４!K30)</f>
        <v/>
      </c>
      <c r="AI7" s="102" t="str">
        <f>IF(様式2!D25="","",様式2!D25&amp;"　"&amp;様式2!I25)</f>
        <v/>
      </c>
      <c r="AJ7" s="102" t="str">
        <f>IF(様式2!B24="","",様式2!B24&amp;"　"&amp;様式2!I24)</f>
        <v/>
      </c>
      <c r="AK7" s="102" t="str">
        <f>IF(様式2!N25="","",様式2!N25)</f>
        <v/>
      </c>
      <c r="AL7" s="102" t="str">
        <f>IF(様式2!Q25="","",様式2!Q25)</f>
        <v/>
      </c>
      <c r="AM7" s="102" t="str">
        <f>IF(様式４!K32="","",様式４!K32)</f>
        <v/>
      </c>
      <c r="AN7" s="102" t="str">
        <f>IF(様式2!D27="","",様式2!D27&amp;"　"&amp;様式2!I27)</f>
        <v/>
      </c>
      <c r="AO7" s="102" t="str">
        <f>IF(様式2!D26="","",様式2!D26&amp;"　"&amp;様式2!I26)</f>
        <v/>
      </c>
      <c r="AP7" s="102" t="str">
        <f>IF(様式2!N27="","",様式2!N27)</f>
        <v/>
      </c>
      <c r="AQ7" s="102" t="str">
        <f>IF(様式2!Q27="","",様式2!Q27)</f>
        <v/>
      </c>
      <c r="AR7" s="102" t="str">
        <f>IF(様式４!K34="","",様式４!K34)</f>
        <v/>
      </c>
      <c r="AS7" s="102" t="str">
        <f>IF(様式４!M33="","",様式４!M33)</f>
        <v/>
      </c>
      <c r="AT7" s="102" t="str">
        <f>IF(様式2!D29="","",様式2!D29&amp;"　"&amp;様式2!I29)</f>
        <v/>
      </c>
      <c r="AU7" s="102" t="str">
        <f>IF(様式2!D28="","",様式2!D28&amp;"　"&amp;様式2!I28)</f>
        <v/>
      </c>
      <c r="AV7" s="102" t="str">
        <f>IF(様式2!N29="","",様式2!N29)</f>
        <v/>
      </c>
      <c r="AW7" s="102" t="str">
        <f>IF(様式2!Q29="","",様式2!Q29)</f>
        <v/>
      </c>
      <c r="AX7" s="102" t="str">
        <f>IF(様式４!K36="","",様式４!K36)</f>
        <v/>
      </c>
      <c r="AY7" s="102" t="str">
        <f>IF(様式４!M35="","",様式４!M35)</f>
        <v/>
      </c>
      <c r="AZ7" s="102" t="str">
        <f>IF(様式３!B15="","",様式３!B15)</f>
        <v/>
      </c>
      <c r="BA7" s="102" t="str">
        <f>IF(様式３!B14="","",様式３!B14)</f>
        <v/>
      </c>
      <c r="BB7" s="102" t="str">
        <f>IF(様式３!B20="","",様式３!B20)</f>
        <v/>
      </c>
      <c r="BC7" s="102" t="str">
        <f>IF(様式３!B22="","",様式３!B22)</f>
        <v/>
      </c>
      <c r="BD7" s="103" t="str">
        <f>IF(様式４!C17="","",様式４!C17)</f>
        <v/>
      </c>
      <c r="BE7" s="103" t="str">
        <f>IF(様式４!C18="","",様式４!C18)</f>
        <v/>
      </c>
      <c r="BF7" s="103" t="str">
        <f>IF(様式４!C19="","",様式４!C19)</f>
        <v/>
      </c>
      <c r="BG7" s="103" t="str">
        <f>IF(様式４!C20="","",様式４!C20)</f>
        <v/>
      </c>
      <c r="BH7" s="103" t="str">
        <f>IF(様式４!C21="","",様式４!C21)</f>
        <v/>
      </c>
      <c r="BI7" s="103" t="str">
        <f>IF(様式４!C22="","",様式４!C22)</f>
        <v/>
      </c>
      <c r="BJ7" s="103" t="str">
        <f>IF(様式４!C23="","",様式４!C23)</f>
        <v/>
      </c>
      <c r="BK7" s="103" t="str">
        <f>IF(様式４!C24="","",様式４!C24)</f>
        <v/>
      </c>
      <c r="BL7" s="103" t="str">
        <f>IF(様式４!I17="","",様式４!I17)</f>
        <v/>
      </c>
      <c r="BM7" s="103" t="str">
        <f>IF(様式４!I18="","",様式４!I18)</f>
        <v/>
      </c>
      <c r="BN7" s="103" t="str">
        <f>IF(様式４!I19="","",様式４!I19)</f>
        <v/>
      </c>
      <c r="BO7" s="103" t="str">
        <f>IF(様式４!I20="","",様式４!I20)</f>
        <v/>
      </c>
      <c r="BP7" s="103" t="str">
        <f>IF(様式４!I21="","",様式４!I21)</f>
        <v/>
      </c>
      <c r="BQ7" s="103" t="str">
        <f>IF(様式４!I22="","",様式４!I22)</f>
        <v/>
      </c>
      <c r="BR7" s="103" t="str">
        <f>IF(様式４!I23="","",様式４!I23)</f>
        <v/>
      </c>
      <c r="BS7" s="102" t="str">
        <f>IF(様式４!C39="","",様式４!C39)</f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H1:I50"/>
  <sheetViews>
    <sheetView workbookViewId="0">
      <selection activeCell="S2" sqref="S2:W6"/>
    </sheetView>
  </sheetViews>
  <sheetFormatPr defaultColWidth="13" defaultRowHeight="13.5" x14ac:dyDescent="0.15"/>
  <cols>
    <col min="1" max="1" width="3.25" customWidth="1"/>
    <col min="2" max="2" width="5.125" customWidth="1"/>
    <col min="3" max="3" width="4.875" customWidth="1"/>
    <col min="4" max="4" width="4" customWidth="1"/>
    <col min="5" max="5" width="9" customWidth="1"/>
    <col min="7" max="7" width="4.25" customWidth="1"/>
    <col min="8" max="8" width="3.375" bestFit="1" customWidth="1"/>
    <col min="10" max="10" width="5.875" customWidth="1"/>
    <col min="11" max="12" width="6.375" customWidth="1"/>
    <col min="13" max="13" width="6.75" customWidth="1"/>
    <col min="14" max="14" width="6" customWidth="1"/>
    <col min="15" max="15" width="4.25" customWidth="1"/>
  </cols>
  <sheetData>
    <row r="1" spans="8:9" x14ac:dyDescent="0.15">
      <c r="H1" s="422" t="s">
        <v>226</v>
      </c>
      <c r="I1" s="422"/>
    </row>
    <row r="2" spans="8:9" x14ac:dyDescent="0.15">
      <c r="H2" s="423" t="s">
        <v>33</v>
      </c>
      <c r="I2" s="425" t="s">
        <v>34</v>
      </c>
    </row>
    <row r="3" spans="8:9" x14ac:dyDescent="0.15">
      <c r="H3" s="424"/>
      <c r="I3" s="426"/>
    </row>
    <row r="4" spans="8:9" x14ac:dyDescent="0.15">
      <c r="H4" s="20">
        <v>1</v>
      </c>
      <c r="I4" s="21" t="s">
        <v>35</v>
      </c>
    </row>
    <row r="5" spans="8:9" x14ac:dyDescent="0.15">
      <c r="H5" s="22">
        <v>2</v>
      </c>
      <c r="I5" s="83" t="s">
        <v>36</v>
      </c>
    </row>
    <row r="6" spans="8:9" x14ac:dyDescent="0.15">
      <c r="H6" s="22">
        <v>3</v>
      </c>
      <c r="I6" s="23" t="s">
        <v>37</v>
      </c>
    </row>
    <row r="7" spans="8:9" x14ac:dyDescent="0.15">
      <c r="H7" s="22">
        <v>4</v>
      </c>
      <c r="I7" s="23" t="s">
        <v>225</v>
      </c>
    </row>
    <row r="8" spans="8:9" x14ac:dyDescent="0.15">
      <c r="H8" s="22">
        <v>5</v>
      </c>
      <c r="I8" s="23" t="s">
        <v>39</v>
      </c>
    </row>
    <row r="9" spans="8:9" x14ac:dyDescent="0.15">
      <c r="H9" s="22">
        <v>6</v>
      </c>
      <c r="I9" s="23" t="s">
        <v>40</v>
      </c>
    </row>
    <row r="10" spans="8:9" x14ac:dyDescent="0.15">
      <c r="H10" s="22">
        <v>7</v>
      </c>
      <c r="I10" s="23" t="s">
        <v>41</v>
      </c>
    </row>
    <row r="11" spans="8:9" x14ac:dyDescent="0.15">
      <c r="H11" s="22">
        <v>8</v>
      </c>
      <c r="I11" s="23" t="s">
        <v>224</v>
      </c>
    </row>
    <row r="12" spans="8:9" x14ac:dyDescent="0.15">
      <c r="H12" s="22">
        <v>9</v>
      </c>
      <c r="I12" s="23" t="s">
        <v>43</v>
      </c>
    </row>
    <row r="13" spans="8:9" x14ac:dyDescent="0.15">
      <c r="H13" s="22">
        <v>10</v>
      </c>
      <c r="I13" s="23" t="s">
        <v>44</v>
      </c>
    </row>
    <row r="14" spans="8:9" ht="16.5" customHeight="1" x14ac:dyDescent="0.15">
      <c r="H14" s="22">
        <v>11</v>
      </c>
      <c r="I14" s="23" t="s">
        <v>45</v>
      </c>
    </row>
    <row r="15" spans="8:9" x14ac:dyDescent="0.15">
      <c r="H15" s="22">
        <v>12</v>
      </c>
      <c r="I15" s="23" t="s">
        <v>223</v>
      </c>
    </row>
    <row r="16" spans="8:9" ht="15.75" customHeight="1" x14ac:dyDescent="0.15">
      <c r="H16" s="22">
        <v>13</v>
      </c>
      <c r="I16" s="23" t="s">
        <v>47</v>
      </c>
    </row>
    <row r="17" spans="8:9" x14ac:dyDescent="0.15">
      <c r="H17" s="22">
        <v>14</v>
      </c>
      <c r="I17" s="23" t="s">
        <v>48</v>
      </c>
    </row>
    <row r="18" spans="8:9" x14ac:dyDescent="0.15">
      <c r="H18" s="22">
        <v>15</v>
      </c>
      <c r="I18" s="23" t="s">
        <v>49</v>
      </c>
    </row>
    <row r="19" spans="8:9" x14ac:dyDescent="0.15">
      <c r="H19" s="22">
        <v>16</v>
      </c>
      <c r="I19" s="23" t="s">
        <v>222</v>
      </c>
    </row>
    <row r="20" spans="8:9" x14ac:dyDescent="0.15">
      <c r="H20" s="22">
        <v>17</v>
      </c>
      <c r="I20" s="23" t="s">
        <v>221</v>
      </c>
    </row>
    <row r="21" spans="8:9" x14ac:dyDescent="0.15">
      <c r="H21" s="22">
        <v>18</v>
      </c>
      <c r="I21" s="23" t="s">
        <v>52</v>
      </c>
    </row>
    <row r="22" spans="8:9" x14ac:dyDescent="0.15">
      <c r="H22" s="22">
        <v>19</v>
      </c>
      <c r="I22" s="23" t="s">
        <v>53</v>
      </c>
    </row>
    <row r="23" spans="8:9" x14ac:dyDescent="0.15">
      <c r="H23" s="22">
        <v>20</v>
      </c>
      <c r="I23" s="23" t="s">
        <v>220</v>
      </c>
    </row>
    <row r="24" spans="8:9" x14ac:dyDescent="0.15">
      <c r="H24" s="22">
        <v>21</v>
      </c>
      <c r="I24" s="23" t="s">
        <v>219</v>
      </c>
    </row>
    <row r="25" spans="8:9" x14ac:dyDescent="0.15">
      <c r="H25" s="22">
        <v>22</v>
      </c>
      <c r="I25" s="23" t="s">
        <v>56</v>
      </c>
    </row>
    <row r="26" spans="8:9" x14ac:dyDescent="0.15">
      <c r="H26" s="22">
        <v>23</v>
      </c>
      <c r="I26" s="23" t="s">
        <v>57</v>
      </c>
    </row>
    <row r="27" spans="8:9" x14ac:dyDescent="0.15">
      <c r="H27" s="22">
        <v>24</v>
      </c>
      <c r="I27" s="23" t="s">
        <v>218</v>
      </c>
    </row>
    <row r="28" spans="8:9" x14ac:dyDescent="0.15">
      <c r="H28" s="22">
        <v>25</v>
      </c>
      <c r="I28" s="23" t="s">
        <v>217</v>
      </c>
    </row>
    <row r="29" spans="8:9" x14ac:dyDescent="0.15">
      <c r="H29" s="22">
        <v>26</v>
      </c>
      <c r="I29" s="23" t="s">
        <v>60</v>
      </c>
    </row>
    <row r="30" spans="8:9" x14ac:dyDescent="0.15">
      <c r="H30" s="22">
        <v>27</v>
      </c>
      <c r="I30" s="23" t="s">
        <v>61</v>
      </c>
    </row>
    <row r="31" spans="8:9" x14ac:dyDescent="0.15">
      <c r="H31" s="22">
        <v>28</v>
      </c>
      <c r="I31" s="23" t="s">
        <v>216</v>
      </c>
    </row>
    <row r="32" spans="8:9" x14ac:dyDescent="0.15">
      <c r="H32" s="22">
        <v>29</v>
      </c>
      <c r="I32" s="23" t="s">
        <v>63</v>
      </c>
    </row>
    <row r="33" spans="8:9" x14ac:dyDescent="0.15">
      <c r="H33" s="22">
        <v>30</v>
      </c>
      <c r="I33" s="23" t="s">
        <v>64</v>
      </c>
    </row>
    <row r="34" spans="8:9" x14ac:dyDescent="0.15">
      <c r="H34" s="22">
        <v>31</v>
      </c>
      <c r="I34" s="23" t="s">
        <v>65</v>
      </c>
    </row>
    <row r="35" spans="8:9" x14ac:dyDescent="0.15">
      <c r="H35" s="22">
        <v>32</v>
      </c>
      <c r="I35" s="23" t="s">
        <v>66</v>
      </c>
    </row>
    <row r="36" spans="8:9" x14ac:dyDescent="0.15">
      <c r="H36" s="22">
        <v>33</v>
      </c>
      <c r="I36" s="23" t="s">
        <v>67</v>
      </c>
    </row>
    <row r="37" spans="8:9" x14ac:dyDescent="0.15">
      <c r="H37" s="22">
        <v>34</v>
      </c>
      <c r="I37" s="23" t="s">
        <v>68</v>
      </c>
    </row>
    <row r="38" spans="8:9" x14ac:dyDescent="0.15">
      <c r="H38" s="22">
        <v>35</v>
      </c>
      <c r="I38" s="23" t="s">
        <v>69</v>
      </c>
    </row>
    <row r="39" spans="8:9" x14ac:dyDescent="0.15">
      <c r="H39" s="22">
        <v>36</v>
      </c>
      <c r="I39" s="23" t="s">
        <v>70</v>
      </c>
    </row>
    <row r="40" spans="8:9" x14ac:dyDescent="0.15">
      <c r="H40" s="22">
        <v>37</v>
      </c>
      <c r="I40" s="23" t="s">
        <v>71</v>
      </c>
    </row>
    <row r="41" spans="8:9" x14ac:dyDescent="0.15">
      <c r="H41" s="22">
        <v>38</v>
      </c>
      <c r="I41" s="23" t="s">
        <v>72</v>
      </c>
    </row>
    <row r="42" spans="8:9" x14ac:dyDescent="0.15">
      <c r="H42" s="22">
        <v>39</v>
      </c>
      <c r="I42" s="23" t="s">
        <v>73</v>
      </c>
    </row>
    <row r="43" spans="8:9" x14ac:dyDescent="0.15">
      <c r="H43" s="22">
        <v>40</v>
      </c>
      <c r="I43" s="23" t="s">
        <v>74</v>
      </c>
    </row>
    <row r="44" spans="8:9" x14ac:dyDescent="0.15">
      <c r="H44" s="22">
        <v>41</v>
      </c>
      <c r="I44" s="23" t="s">
        <v>75</v>
      </c>
    </row>
    <row r="45" spans="8:9" x14ac:dyDescent="0.15">
      <c r="H45" s="22">
        <v>42</v>
      </c>
      <c r="I45" s="23" t="s">
        <v>76</v>
      </c>
    </row>
    <row r="46" spans="8:9" x14ac:dyDescent="0.15">
      <c r="H46" s="22">
        <v>43</v>
      </c>
      <c r="I46" s="23" t="s">
        <v>77</v>
      </c>
    </row>
    <row r="47" spans="8:9" x14ac:dyDescent="0.15">
      <c r="H47" s="22">
        <v>44</v>
      </c>
      <c r="I47" s="23" t="s">
        <v>78</v>
      </c>
    </row>
    <row r="48" spans="8:9" x14ac:dyDescent="0.15">
      <c r="H48" s="22">
        <v>45</v>
      </c>
      <c r="I48" s="23" t="s">
        <v>79</v>
      </c>
    </row>
    <row r="49" spans="8:9" x14ac:dyDescent="0.15">
      <c r="H49" s="22">
        <v>46</v>
      </c>
      <c r="I49" s="23" t="s">
        <v>80</v>
      </c>
    </row>
    <row r="50" spans="8:9" x14ac:dyDescent="0.15">
      <c r="H50" s="24">
        <v>47</v>
      </c>
      <c r="I50" s="25" t="s">
        <v>215</v>
      </c>
    </row>
  </sheetData>
  <mergeCells count="3">
    <mergeCell ref="H1:I1"/>
    <mergeCell ref="H2:H3"/>
    <mergeCell ref="I2:I3"/>
  </mergeCells>
  <phoneticPr fontId="2"/>
  <pageMargins left="0.78700000000000003" right="0.78700000000000003" top="0.98399999999999999" bottom="0.98399999999999999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174"/>
  <sheetViews>
    <sheetView zoomScale="70" zoomScaleNormal="70" zoomScaleSheetLayoutView="80" workbookViewId="0">
      <selection activeCell="I26" sqref="I26:M26"/>
    </sheetView>
  </sheetViews>
  <sheetFormatPr defaultColWidth="8.875" defaultRowHeight="13.5" x14ac:dyDescent="0.15"/>
  <cols>
    <col min="1" max="1" width="15.875" customWidth="1"/>
    <col min="2" max="4" width="7.125" customWidth="1"/>
    <col min="5" max="6" width="3.375" customWidth="1"/>
    <col min="7" max="7" width="3.25" customWidth="1"/>
    <col min="8" max="9" width="2.75" customWidth="1"/>
    <col min="10" max="10" width="5.375" customWidth="1"/>
    <col min="11" max="12" width="3.625" customWidth="1"/>
    <col min="13" max="17" width="4.25" customWidth="1"/>
    <col min="18" max="18" width="3" customWidth="1"/>
    <col min="19" max="19" width="53.875" customWidth="1"/>
    <col min="20" max="20" width="13" customWidth="1"/>
  </cols>
  <sheetData>
    <row r="1" spans="1:34" ht="21.75" customHeight="1" x14ac:dyDescent="0.15">
      <c r="A1" s="167" t="s">
        <v>296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75"/>
      <c r="T1" s="75"/>
      <c r="U1" s="75"/>
      <c r="V1" s="75"/>
      <c r="W1" s="7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8.75" customHeight="1" x14ac:dyDescent="0.15">
      <c r="A2" s="168" t="s">
        <v>338</v>
      </c>
      <c r="B2" s="168"/>
      <c r="C2" s="168"/>
      <c r="D2" s="168"/>
      <c r="E2" s="168"/>
      <c r="F2" s="168"/>
      <c r="G2" s="172" t="s">
        <v>19</v>
      </c>
      <c r="H2" s="172"/>
      <c r="I2" s="172"/>
      <c r="J2" s="171" t="s">
        <v>315</v>
      </c>
      <c r="K2" s="171"/>
      <c r="L2" s="171"/>
      <c r="M2" s="171"/>
      <c r="N2" s="171"/>
      <c r="O2" s="171"/>
      <c r="P2" s="171"/>
      <c r="Q2" s="171"/>
      <c r="R2" s="171"/>
      <c r="S2" s="202" t="s">
        <v>343</v>
      </c>
      <c r="T2" s="203"/>
      <c r="U2" s="203"/>
      <c r="V2" s="203"/>
      <c r="W2" s="20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ht="18.75" customHeight="1" x14ac:dyDescent="0.15">
      <c r="A3" s="168"/>
      <c r="B3" s="168"/>
      <c r="C3" s="168"/>
      <c r="D3" s="168"/>
      <c r="E3" s="168"/>
      <c r="F3" s="168"/>
      <c r="G3" s="172"/>
      <c r="H3" s="172"/>
      <c r="I3" s="172"/>
      <c r="J3" s="170" t="s">
        <v>339</v>
      </c>
      <c r="K3" s="170"/>
      <c r="L3" s="170"/>
      <c r="M3" s="170"/>
      <c r="N3" s="170"/>
      <c r="O3" s="170"/>
      <c r="P3" s="170"/>
      <c r="Q3" s="170"/>
      <c r="R3" s="170"/>
      <c r="S3" s="202"/>
      <c r="T3" s="203"/>
      <c r="U3" s="203"/>
      <c r="V3" s="203"/>
      <c r="W3" s="20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ht="15.75" customHeight="1" x14ac:dyDescent="0.15">
      <c r="A4" s="168"/>
      <c r="B4" s="168"/>
      <c r="C4" s="168"/>
      <c r="D4" s="168"/>
      <c r="E4" s="168"/>
      <c r="F4" s="168"/>
      <c r="G4" s="172"/>
      <c r="H4" s="172"/>
      <c r="I4" s="172"/>
      <c r="J4" s="171" t="s">
        <v>316</v>
      </c>
      <c r="K4" s="171"/>
      <c r="L4" s="171"/>
      <c r="M4" s="171"/>
      <c r="N4" s="171"/>
      <c r="O4" s="171"/>
      <c r="P4" s="171"/>
      <c r="Q4" s="171"/>
      <c r="R4" s="171"/>
      <c r="S4" s="203"/>
      <c r="T4" s="203"/>
      <c r="U4" s="203"/>
      <c r="V4" s="203"/>
      <c r="W4" s="20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ht="18.75" customHeight="1" x14ac:dyDescent="0.15">
      <c r="A5" s="122" t="s">
        <v>90</v>
      </c>
      <c r="B5" s="122"/>
      <c r="C5" s="122"/>
      <c r="D5" s="122"/>
      <c r="E5" s="122"/>
      <c r="F5" s="122"/>
      <c r="G5" s="123" t="s">
        <v>249</v>
      </c>
      <c r="H5" s="123"/>
      <c r="I5" s="123"/>
      <c r="J5" s="177" t="s">
        <v>11</v>
      </c>
      <c r="K5" s="177"/>
      <c r="L5" s="177"/>
      <c r="M5" s="177" t="s">
        <v>370</v>
      </c>
      <c r="N5" s="177"/>
      <c r="O5" s="177"/>
      <c r="P5" s="177" t="s">
        <v>373</v>
      </c>
      <c r="Q5" s="177"/>
      <c r="R5" s="177"/>
      <c r="S5" s="203"/>
      <c r="T5" s="203"/>
      <c r="U5" s="203"/>
      <c r="V5" s="203"/>
      <c r="W5" s="20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ht="41.25" customHeight="1" x14ac:dyDescent="0.15">
      <c r="A6" s="122"/>
      <c r="B6" s="122"/>
      <c r="C6" s="122"/>
      <c r="D6" s="122"/>
      <c r="E6" s="122"/>
      <c r="F6" s="122"/>
      <c r="G6" s="124">
        <v>46</v>
      </c>
      <c r="H6" s="124"/>
      <c r="I6" s="124"/>
      <c r="J6" s="176" t="str">
        <f>IF(G6="","",VLOOKUP(G6,F102:G148,2))</f>
        <v>鹿児島県</v>
      </c>
      <c r="K6" s="176"/>
      <c r="L6" s="176"/>
      <c r="M6" s="176"/>
      <c r="N6" s="176"/>
      <c r="O6" s="176"/>
      <c r="P6" s="176"/>
      <c r="Q6" s="176"/>
      <c r="R6" s="176"/>
      <c r="S6" s="203"/>
      <c r="T6" s="203"/>
      <c r="U6" s="203"/>
      <c r="V6" s="203"/>
      <c r="W6" s="20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ht="17.25" customHeight="1" x14ac:dyDescent="0.15">
      <c r="A7" s="169"/>
      <c r="B7" s="169"/>
      <c r="C7" s="169"/>
      <c r="D7" s="169"/>
      <c r="E7" s="38"/>
      <c r="K7" s="167" t="s">
        <v>374</v>
      </c>
      <c r="L7" s="167"/>
      <c r="M7" s="167"/>
      <c r="N7" s="167"/>
      <c r="O7" s="167"/>
      <c r="P7" s="167"/>
      <c r="Q7" s="167"/>
      <c r="R7" s="167"/>
      <c r="S7" s="204" t="s">
        <v>317</v>
      </c>
      <c r="T7" s="204"/>
      <c r="U7" s="204"/>
      <c r="V7" s="204"/>
      <c r="W7" s="204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ht="9" customHeight="1" x14ac:dyDescent="0.15">
      <c r="S8" s="204"/>
      <c r="T8" s="204"/>
      <c r="U8" s="204"/>
      <c r="V8" s="204"/>
      <c r="W8" s="204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ht="16.5" customHeight="1" x14ac:dyDescent="0.15">
      <c r="A9" s="94" t="s">
        <v>0</v>
      </c>
      <c r="B9" s="185" t="s">
        <v>349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7"/>
      <c r="S9" s="208" t="s">
        <v>288</v>
      </c>
      <c r="T9" s="208"/>
      <c r="U9" s="208"/>
      <c r="V9" s="208"/>
      <c r="W9" s="208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ht="30" customHeight="1" x14ac:dyDescent="0.15">
      <c r="A10" s="93" t="s">
        <v>83</v>
      </c>
      <c r="B10" s="149" t="s">
        <v>348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208"/>
      <c r="T10" s="208"/>
      <c r="U10" s="208"/>
      <c r="V10" s="208"/>
      <c r="W10" s="208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ht="18.75" customHeight="1" x14ac:dyDescent="0.15">
      <c r="A11" s="95" t="s">
        <v>93</v>
      </c>
      <c r="B11" s="179" t="s">
        <v>392</v>
      </c>
      <c r="C11" s="210"/>
      <c r="D11" s="181" t="s">
        <v>94</v>
      </c>
      <c r="E11" s="427"/>
      <c r="F11" s="456" t="s">
        <v>393</v>
      </c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8"/>
      <c r="S11" s="205" t="s">
        <v>318</v>
      </c>
      <c r="T11" s="205"/>
      <c r="U11" s="205"/>
      <c r="V11" s="205"/>
      <c r="W11" s="205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ht="30" customHeight="1" x14ac:dyDescent="0.15">
      <c r="A12" s="96" t="s">
        <v>92</v>
      </c>
      <c r="B12" s="173" t="s">
        <v>350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  <c r="S12" s="205"/>
      <c r="T12" s="205"/>
      <c r="U12" s="205"/>
      <c r="V12" s="205"/>
      <c r="W12" s="205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ht="19.5" customHeight="1" x14ac:dyDescent="0.15">
      <c r="A13" s="97" t="s">
        <v>0</v>
      </c>
      <c r="B13" s="428" t="s">
        <v>326</v>
      </c>
      <c r="C13" s="429"/>
      <c r="D13" s="429"/>
      <c r="E13" s="429"/>
      <c r="F13" s="429"/>
      <c r="G13" s="430"/>
      <c r="H13" s="431" t="s">
        <v>84</v>
      </c>
      <c r="I13" s="432"/>
      <c r="J13" s="432"/>
      <c r="K13" s="433" t="s">
        <v>352</v>
      </c>
      <c r="L13" s="433"/>
      <c r="M13" s="433"/>
      <c r="N13" s="433"/>
      <c r="O13" s="433"/>
      <c r="P13" s="433"/>
      <c r="Q13" s="433"/>
      <c r="R13" s="434"/>
      <c r="S13" s="206" t="s">
        <v>289</v>
      </c>
      <c r="T13" s="206"/>
      <c r="U13" s="206"/>
      <c r="V13" s="206"/>
      <c r="W13" s="206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ht="30" customHeight="1" x14ac:dyDescent="0.15">
      <c r="A14" s="183" t="s">
        <v>91</v>
      </c>
      <c r="B14" s="438" t="s">
        <v>325</v>
      </c>
      <c r="C14" s="439"/>
      <c r="D14" s="439"/>
      <c r="E14" s="439"/>
      <c r="F14" s="439"/>
      <c r="G14" s="440"/>
      <c r="H14" s="444" t="s">
        <v>22</v>
      </c>
      <c r="I14" s="445"/>
      <c r="J14" s="445"/>
      <c r="K14" s="446" t="s">
        <v>351</v>
      </c>
      <c r="L14" s="446"/>
      <c r="M14" s="446"/>
      <c r="N14" s="446"/>
      <c r="O14" s="446"/>
      <c r="P14" s="446"/>
      <c r="Q14" s="446"/>
      <c r="R14" s="447"/>
      <c r="S14" s="206"/>
      <c r="T14" s="206"/>
      <c r="U14" s="206"/>
      <c r="V14" s="206"/>
      <c r="W14" s="206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ht="17.25" customHeight="1" x14ac:dyDescent="0.15">
      <c r="A15" s="184"/>
      <c r="B15" s="441"/>
      <c r="C15" s="442"/>
      <c r="D15" s="442"/>
      <c r="E15" s="442"/>
      <c r="F15" s="442"/>
      <c r="G15" s="443"/>
      <c r="H15" s="448" t="s">
        <v>124</v>
      </c>
      <c r="I15" s="449"/>
      <c r="J15" s="449"/>
      <c r="K15" s="450" t="s">
        <v>336</v>
      </c>
      <c r="L15" s="451"/>
      <c r="M15" s="451"/>
      <c r="N15" s="451"/>
      <c r="O15" s="451"/>
      <c r="P15" s="451"/>
      <c r="Q15" s="451"/>
      <c r="R15" s="452"/>
      <c r="S15" s="207" t="s">
        <v>386</v>
      </c>
      <c r="T15" s="207"/>
      <c r="U15" s="207"/>
      <c r="V15" s="207"/>
      <c r="W15" s="207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ht="18" customHeight="1" x14ac:dyDescent="0.15">
      <c r="A16" s="144" t="s">
        <v>27</v>
      </c>
      <c r="B16" s="146" t="s">
        <v>2</v>
      </c>
      <c r="C16" s="147"/>
      <c r="D16" s="147"/>
      <c r="E16" s="148"/>
      <c r="F16" s="146" t="s">
        <v>240</v>
      </c>
      <c r="G16" s="147"/>
      <c r="H16" s="147"/>
      <c r="I16" s="147"/>
      <c r="J16" s="147"/>
      <c r="K16" s="148"/>
      <c r="L16" s="146" t="s">
        <v>28</v>
      </c>
      <c r="M16" s="147"/>
      <c r="N16" s="147"/>
      <c r="O16" s="147"/>
      <c r="P16" s="147"/>
      <c r="Q16" s="147"/>
      <c r="R16" s="148"/>
      <c r="S16" s="204" t="s">
        <v>319</v>
      </c>
      <c r="T16" s="204"/>
      <c r="U16" s="204"/>
      <c r="V16" s="204"/>
      <c r="W16" s="204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ht="36.75" customHeight="1" x14ac:dyDescent="0.15">
      <c r="A17" s="145"/>
      <c r="B17" s="201" t="s">
        <v>32</v>
      </c>
      <c r="C17" s="197"/>
      <c r="D17" s="197"/>
      <c r="E17" s="199"/>
      <c r="F17" s="133" t="s">
        <v>7</v>
      </c>
      <c r="G17" s="134"/>
      <c r="H17" s="134"/>
      <c r="I17" s="134"/>
      <c r="J17" s="134"/>
      <c r="K17" s="135"/>
      <c r="L17" s="133" t="s">
        <v>26</v>
      </c>
      <c r="M17" s="134"/>
      <c r="N17" s="134"/>
      <c r="O17" s="134"/>
      <c r="P17" s="134"/>
      <c r="Q17" s="134"/>
      <c r="R17" s="135"/>
      <c r="S17" s="204"/>
      <c r="T17" s="204"/>
      <c r="U17" s="204"/>
      <c r="V17" s="204"/>
      <c r="W17" s="204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ht="17.25" customHeight="1" x14ac:dyDescent="0.15">
      <c r="A18" s="144" t="s">
        <v>290</v>
      </c>
      <c r="B18" s="435">
        <v>1</v>
      </c>
      <c r="C18" s="18" t="s">
        <v>0</v>
      </c>
      <c r="D18" s="140" t="s">
        <v>355</v>
      </c>
      <c r="E18" s="141"/>
      <c r="F18" s="141"/>
      <c r="G18" s="141"/>
      <c r="H18" s="141"/>
      <c r="I18" s="140" t="s">
        <v>329</v>
      </c>
      <c r="J18" s="141"/>
      <c r="K18" s="141"/>
      <c r="L18" s="141"/>
      <c r="M18" s="141"/>
      <c r="N18" s="276" t="s">
        <v>4</v>
      </c>
      <c r="O18" s="277"/>
      <c r="P18" s="278"/>
      <c r="Q18" s="146" t="s">
        <v>17</v>
      </c>
      <c r="R18" s="148"/>
      <c r="S18" s="226" t="s">
        <v>243</v>
      </c>
      <c r="T18" s="226"/>
      <c r="U18" s="226"/>
      <c r="V18" s="226"/>
      <c r="W18" s="226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ht="30" customHeight="1" x14ac:dyDescent="0.15">
      <c r="A19" s="158"/>
      <c r="B19" s="435"/>
      <c r="C19" s="4" t="s">
        <v>109</v>
      </c>
      <c r="D19" s="196" t="s">
        <v>353</v>
      </c>
      <c r="E19" s="197"/>
      <c r="F19" s="197"/>
      <c r="G19" s="197"/>
      <c r="H19" s="197"/>
      <c r="I19" s="196" t="s">
        <v>327</v>
      </c>
      <c r="J19" s="197"/>
      <c r="K19" s="197"/>
      <c r="L19" s="197"/>
      <c r="M19" s="197"/>
      <c r="N19" s="453" t="s">
        <v>15</v>
      </c>
      <c r="O19" s="454"/>
      <c r="P19" s="455"/>
      <c r="Q19" s="436" t="s">
        <v>6</v>
      </c>
      <c r="R19" s="437"/>
      <c r="S19" s="226"/>
      <c r="T19" s="226"/>
      <c r="U19" s="226"/>
      <c r="V19" s="226"/>
      <c r="W19" s="226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ht="17.25" customHeight="1" x14ac:dyDescent="0.15">
      <c r="A20" s="158"/>
      <c r="B20" s="238">
        <v>2</v>
      </c>
      <c r="C20" s="3" t="s">
        <v>0</v>
      </c>
      <c r="D20" s="140" t="s">
        <v>356</v>
      </c>
      <c r="E20" s="141"/>
      <c r="F20" s="141"/>
      <c r="G20" s="141"/>
      <c r="H20" s="141"/>
      <c r="I20" s="140" t="s">
        <v>330</v>
      </c>
      <c r="J20" s="141"/>
      <c r="K20" s="141"/>
      <c r="L20" s="141"/>
      <c r="M20" s="141"/>
      <c r="N20" s="146" t="s">
        <v>4</v>
      </c>
      <c r="O20" s="147"/>
      <c r="P20" s="148"/>
      <c r="Q20" s="146" t="s">
        <v>17</v>
      </c>
      <c r="R20" s="148"/>
      <c r="S20" s="226"/>
      <c r="T20" s="226"/>
      <c r="U20" s="226"/>
      <c r="V20" s="226"/>
      <c r="W20" s="226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ht="30" customHeight="1" x14ac:dyDescent="0.15">
      <c r="A21" s="145"/>
      <c r="B21" s="239"/>
      <c r="C21" s="4" t="s">
        <v>109</v>
      </c>
      <c r="D21" s="196" t="s">
        <v>354</v>
      </c>
      <c r="E21" s="197"/>
      <c r="F21" s="197"/>
      <c r="G21" s="197"/>
      <c r="H21" s="197"/>
      <c r="I21" s="196" t="s">
        <v>328</v>
      </c>
      <c r="J21" s="197"/>
      <c r="K21" s="197"/>
      <c r="L21" s="197"/>
      <c r="M21" s="197"/>
      <c r="N21" s="453" t="s">
        <v>15</v>
      </c>
      <c r="O21" s="454"/>
      <c r="P21" s="455"/>
      <c r="Q21" s="436" t="s">
        <v>5</v>
      </c>
      <c r="R21" s="437"/>
      <c r="S21" s="226"/>
      <c r="T21" s="226"/>
      <c r="U21" s="226"/>
      <c r="V21" s="226"/>
      <c r="W21" s="226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ht="21" customHeight="1" x14ac:dyDescent="0.15">
      <c r="A22" s="144" t="s">
        <v>312</v>
      </c>
      <c r="B22" s="238">
        <v>3</v>
      </c>
      <c r="C22" s="3" t="s">
        <v>0</v>
      </c>
      <c r="D22" s="140" t="s">
        <v>368</v>
      </c>
      <c r="E22" s="141"/>
      <c r="F22" s="141"/>
      <c r="G22" s="141"/>
      <c r="H22" s="141"/>
      <c r="I22" s="140" t="s">
        <v>362</v>
      </c>
      <c r="J22" s="141"/>
      <c r="K22" s="141"/>
      <c r="L22" s="141"/>
      <c r="M22" s="141"/>
      <c r="N22" s="146" t="s">
        <v>4</v>
      </c>
      <c r="O22" s="147"/>
      <c r="P22" s="148"/>
      <c r="Q22" s="146" t="s">
        <v>17</v>
      </c>
      <c r="R22" s="148"/>
      <c r="S22" s="227" t="s">
        <v>313</v>
      </c>
      <c r="T22" s="228"/>
      <c r="U22" s="228"/>
      <c r="V22" s="228"/>
      <c r="W22" s="228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ht="30" customHeight="1" x14ac:dyDescent="0.15">
      <c r="A23" s="158"/>
      <c r="B23" s="239"/>
      <c r="C23" s="4" t="s">
        <v>109</v>
      </c>
      <c r="D23" s="196" t="s">
        <v>360</v>
      </c>
      <c r="E23" s="197"/>
      <c r="F23" s="197"/>
      <c r="G23" s="197"/>
      <c r="H23" s="197"/>
      <c r="I23" s="196" t="s">
        <v>361</v>
      </c>
      <c r="J23" s="197"/>
      <c r="K23" s="197"/>
      <c r="L23" s="197"/>
      <c r="M23" s="197"/>
      <c r="N23" s="453" t="s">
        <v>15</v>
      </c>
      <c r="O23" s="454"/>
      <c r="P23" s="455"/>
      <c r="Q23" s="436" t="s">
        <v>5</v>
      </c>
      <c r="R23" s="437"/>
      <c r="S23" s="227"/>
      <c r="T23" s="228"/>
      <c r="U23" s="228"/>
      <c r="V23" s="228"/>
      <c r="W23" s="228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ht="21" customHeight="1" x14ac:dyDescent="0.15">
      <c r="A24" s="158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3"/>
      <c r="S24" s="227"/>
      <c r="T24" s="228"/>
      <c r="U24" s="228"/>
      <c r="V24" s="228"/>
      <c r="W24" s="228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ht="30" customHeight="1" x14ac:dyDescent="0.15">
      <c r="A25" s="145"/>
      <c r="B25" s="164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S25" s="227"/>
      <c r="T25" s="228"/>
      <c r="U25" s="228"/>
      <c r="V25" s="228"/>
      <c r="W25" s="228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ht="19.5" customHeight="1" x14ac:dyDescent="0.15">
      <c r="A26" s="144" t="s">
        <v>86</v>
      </c>
      <c r="B26" s="435">
        <v>4</v>
      </c>
      <c r="C26" s="3" t="s">
        <v>0</v>
      </c>
      <c r="D26" s="140" t="s">
        <v>365</v>
      </c>
      <c r="E26" s="141"/>
      <c r="F26" s="141"/>
      <c r="G26" s="141"/>
      <c r="H26" s="141"/>
      <c r="I26" s="140" t="s">
        <v>366</v>
      </c>
      <c r="J26" s="141"/>
      <c r="K26" s="141"/>
      <c r="L26" s="141"/>
      <c r="M26" s="141"/>
      <c r="N26" s="146" t="s">
        <v>3</v>
      </c>
      <c r="O26" s="147"/>
      <c r="P26" s="148"/>
      <c r="Q26" s="146" t="s">
        <v>17</v>
      </c>
      <c r="R26" s="148"/>
      <c r="S26" s="220" t="s">
        <v>241</v>
      </c>
      <c r="T26" s="221"/>
      <c r="U26" s="221"/>
      <c r="V26" s="221"/>
      <c r="W26" s="221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ht="30" customHeight="1" x14ac:dyDescent="0.15">
      <c r="A27" s="158"/>
      <c r="B27" s="435"/>
      <c r="C27" s="4" t="s">
        <v>109</v>
      </c>
      <c r="D27" s="196" t="s">
        <v>363</v>
      </c>
      <c r="E27" s="197"/>
      <c r="F27" s="197"/>
      <c r="G27" s="197"/>
      <c r="H27" s="197"/>
      <c r="I27" s="196" t="s">
        <v>364</v>
      </c>
      <c r="J27" s="197"/>
      <c r="K27" s="197"/>
      <c r="L27" s="197"/>
      <c r="M27" s="197"/>
      <c r="N27" s="461" t="s">
        <v>367</v>
      </c>
      <c r="O27" s="157"/>
      <c r="P27" s="462"/>
      <c r="Q27" s="436" t="s">
        <v>5</v>
      </c>
      <c r="R27" s="437"/>
      <c r="S27" s="222"/>
      <c r="T27" s="221"/>
      <c r="U27" s="221"/>
      <c r="V27" s="221"/>
      <c r="W27" s="221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ht="18" customHeight="1" x14ac:dyDescent="0.15">
      <c r="A28" s="158"/>
      <c r="B28" s="16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3"/>
      <c r="S28" s="223"/>
      <c r="T28" s="224"/>
      <c r="U28" s="224"/>
      <c r="V28" s="224"/>
      <c r="W28" s="224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ht="30" customHeight="1" x14ac:dyDescent="0.15">
      <c r="A29" s="145"/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6"/>
      <c r="S29" s="225"/>
      <c r="T29" s="224"/>
      <c r="U29" s="224"/>
      <c r="V29" s="224"/>
      <c r="W29" s="224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ht="9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77"/>
      <c r="T30" s="74"/>
      <c r="U30" s="74"/>
      <c r="V30" s="74"/>
      <c r="W30" s="74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ht="6" customHeight="1" x14ac:dyDescent="0.15">
      <c r="A31" s="39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37"/>
      <c r="S31" s="77"/>
      <c r="T31" s="74"/>
      <c r="U31" s="74"/>
      <c r="V31" s="74"/>
      <c r="W31" s="74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ht="20.45" customHeight="1" x14ac:dyDescent="0.15">
      <c r="A32" s="137" t="s">
        <v>314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  <c r="S32" s="77"/>
      <c r="T32" s="74"/>
      <c r="U32" s="74"/>
      <c r="V32" s="74"/>
      <c r="W32" s="74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ht="6.75" customHeight="1" x14ac:dyDescent="0.15">
      <c r="A33" s="40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2"/>
      <c r="S33" s="78"/>
      <c r="T33" s="74"/>
      <c r="U33" s="74"/>
      <c r="V33" s="74"/>
      <c r="W33" s="74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ht="18.75" customHeight="1" x14ac:dyDescent="0.15">
      <c r="A34" s="41" t="s">
        <v>89</v>
      </c>
      <c r="B34" s="194" t="s">
        <v>346</v>
      </c>
      <c r="C34" s="194"/>
      <c r="D34" s="51" t="s">
        <v>331</v>
      </c>
      <c r="E34" s="49" t="s">
        <v>111</v>
      </c>
      <c r="F34" s="195" t="s">
        <v>331</v>
      </c>
      <c r="G34" s="195"/>
      <c r="H34" s="49" t="s">
        <v>112</v>
      </c>
      <c r="I34" s="49"/>
      <c r="K34" s="45"/>
      <c r="L34" s="45"/>
      <c r="M34" s="45"/>
      <c r="N34" s="45"/>
      <c r="O34" s="45"/>
      <c r="P34" s="45"/>
      <c r="Q34" s="45"/>
      <c r="R34" s="46"/>
      <c r="S34" s="117" t="s">
        <v>242</v>
      </c>
      <c r="T34" s="118"/>
      <c r="U34" s="118"/>
      <c r="V34" s="118"/>
      <c r="W34" s="74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ht="6.75" customHeight="1" x14ac:dyDescent="0.15">
      <c r="A35" s="4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3"/>
      <c r="S35" s="120"/>
      <c r="T35" s="121"/>
      <c r="U35" s="121"/>
      <c r="V35" s="121"/>
      <c r="W35" s="121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ht="12" customHeight="1" x14ac:dyDescent="0.15">
      <c r="A36" s="42" t="s">
        <v>87</v>
      </c>
      <c r="B36" s="31"/>
      <c r="C36" s="31"/>
      <c r="D36" s="31"/>
      <c r="E36" s="31"/>
      <c r="F36" s="31"/>
      <c r="G36" s="31"/>
      <c r="H36" s="31"/>
      <c r="I36" s="31" t="s">
        <v>88</v>
      </c>
      <c r="J36" s="31"/>
      <c r="K36" s="31"/>
      <c r="L36" s="31"/>
      <c r="M36" s="31"/>
      <c r="N36" s="31"/>
      <c r="O36" s="31"/>
      <c r="P36" s="31"/>
      <c r="Q36" s="31"/>
      <c r="R36" s="34"/>
      <c r="S36" s="120"/>
      <c r="T36" s="121"/>
      <c r="U36" s="121"/>
      <c r="V36" s="121"/>
      <c r="W36" s="121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ht="30.75" customHeight="1" x14ac:dyDescent="0.15">
      <c r="A37" s="459" t="str">
        <f>IF(B10="","",B10)</f>
        <v>鹿児島県立●●高等学校</v>
      </c>
      <c r="B37" s="460"/>
      <c r="C37" s="460"/>
      <c r="D37" s="460"/>
      <c r="E37" s="460"/>
      <c r="F37" s="460"/>
      <c r="G37" s="460"/>
      <c r="H37" s="45"/>
      <c r="I37" s="157" t="s">
        <v>357</v>
      </c>
      <c r="J37" s="157"/>
      <c r="K37" s="157"/>
      <c r="L37" s="157"/>
      <c r="M37" s="157"/>
      <c r="N37" s="157"/>
      <c r="O37" s="157"/>
      <c r="P37" s="31"/>
      <c r="Q37" s="31"/>
      <c r="R37" s="34"/>
      <c r="S37" s="119" t="s">
        <v>344</v>
      </c>
      <c r="T37" s="119"/>
      <c r="U37" s="119"/>
      <c r="V37" s="119"/>
      <c r="W37" s="119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ht="22.15" customHeight="1" x14ac:dyDescent="0.15">
      <c r="A38" s="43"/>
      <c r="B38" s="35"/>
      <c r="C38" s="35"/>
      <c r="D38" s="35"/>
      <c r="E38" s="35"/>
      <c r="F38" s="35"/>
      <c r="G38" s="35"/>
      <c r="H38" s="35"/>
      <c r="I38" s="35" t="s">
        <v>375</v>
      </c>
      <c r="J38" s="35"/>
      <c r="K38" s="35"/>
      <c r="L38" s="35"/>
      <c r="M38" s="35"/>
      <c r="N38" s="35"/>
      <c r="O38" s="35"/>
      <c r="P38" s="35"/>
      <c r="Q38" s="35"/>
      <c r="R38" s="36"/>
      <c r="S38" s="119"/>
      <c r="T38" s="119"/>
      <c r="U38" s="119"/>
      <c r="V38" s="119"/>
      <c r="W38" s="119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ht="32.450000000000003" customHeight="1" x14ac:dyDescent="0.15">
      <c r="S39" s="119"/>
      <c r="T39" s="119"/>
      <c r="U39" s="119"/>
      <c r="V39" s="119"/>
      <c r="W39" s="119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ht="15" customHeight="1" x14ac:dyDescent="0.15">
      <c r="M40" s="125" t="s">
        <v>297</v>
      </c>
      <c r="N40" s="126"/>
      <c r="O40" s="126"/>
      <c r="P40" s="126"/>
      <c r="Q40" s="126"/>
      <c r="R40" s="127"/>
      <c r="S40" s="119"/>
      <c r="T40" s="119"/>
      <c r="U40" s="119"/>
      <c r="V40" s="119"/>
      <c r="W40" s="119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ht="13.5" customHeight="1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9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ht="13.5" customHeight="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9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ht="13.5" customHeight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9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ht="13.5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13.5" customHeight="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ht="13.5" customHeight="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ht="13.5" customHeight="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9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ht="13.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9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34" ht="13.5" customHeight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60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34" ht="13.5" customHeight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34" ht="13.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34" ht="13.5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34" ht="13.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34" ht="13.5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34" ht="13.5" customHeight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34" ht="13.5" customHeight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34" ht="13.5" customHeight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34" ht="13.5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34" ht="13.5" customHeight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</row>
    <row r="60" spans="1:34" ht="13.5" customHeight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</row>
    <row r="61" spans="1:34" ht="13.5" customHeight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</row>
    <row r="62" spans="1:34" ht="13.5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34" ht="13.5" customHeight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34" ht="13.5" customHeight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34" ht="13.5" customHeight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ht="13.5" customHeight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1:34" ht="13.5" customHeight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ht="13.5" customHeight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 ht="13.5" customHeight="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1:34" ht="13.5" customHeight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 ht="13.5" customHeight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1:34" ht="13.5" customHeight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1:34" ht="13.5" customHeight="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 ht="13.5" customHeight="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 ht="13.5" customHeight="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spans="1:34" ht="13.5" customHeight="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</row>
    <row r="77" spans="1:34" ht="13.5" customHeight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</row>
    <row r="78" spans="1:34" ht="13.5" customHeight="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</row>
    <row r="79" spans="1:34" ht="13.5" customHeight="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 ht="13.5" customHeight="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  <row r="81" spans="1:34" ht="13.5" customHeight="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ht="13.5" customHeight="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</row>
    <row r="83" spans="1:34" ht="13.5" customHeight="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</row>
    <row r="84" spans="1:34" ht="13.5" customHeight="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</row>
    <row r="85" spans="1:34" ht="13.5" customHeight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</row>
    <row r="86" spans="1:34" ht="13.5" customHeight="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</row>
    <row r="87" spans="1:34" ht="13.5" customHeight="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</row>
    <row r="88" spans="1:34" ht="13.5" customHeight="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 ht="13.5" customHeight="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</row>
    <row r="90" spans="1:34" ht="13.5" customHeight="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  <row r="91" spans="1:34" ht="13.5" customHeight="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</row>
    <row r="92" spans="1:34" ht="13.5" customHeight="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</row>
    <row r="93" spans="1:34" ht="13.5" customHeight="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</row>
    <row r="94" spans="1:34" ht="13.5" customHeight="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 ht="13.5" customHeight="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 ht="13.5" customHeight="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</row>
    <row r="97" spans="1:34" ht="13.5" customHeight="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</row>
    <row r="98" spans="1:34" ht="13.5" customHeight="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</row>
    <row r="99" spans="1:34" ht="13.5" customHeight="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1:34" ht="13.5" customHeight="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</row>
    <row r="101" spans="1:34" ht="13.5" customHeight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</row>
    <row r="102" spans="1:34" ht="13.5" customHeight="1" x14ac:dyDescent="0.15">
      <c r="A102" s="61" t="str">
        <f>J6</f>
        <v>鹿児島県</v>
      </c>
      <c r="B102" s="53" t="s">
        <v>98</v>
      </c>
      <c r="C102" s="53"/>
      <c r="D102" s="53"/>
      <c r="E102" s="53"/>
      <c r="F102" s="72">
        <v>1</v>
      </c>
      <c r="G102" s="72" t="str">
        <f>県コード!I4</f>
        <v>北海道</v>
      </c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</row>
    <row r="103" spans="1:34" ht="13.5" customHeight="1" x14ac:dyDescent="0.15">
      <c r="A103" s="61">
        <f>M6</f>
        <v>0</v>
      </c>
      <c r="B103" s="53" t="s">
        <v>96</v>
      </c>
      <c r="C103" s="53"/>
      <c r="D103" s="53"/>
      <c r="E103" s="53"/>
      <c r="F103" s="72">
        <v>2</v>
      </c>
      <c r="G103" s="72" t="str">
        <f>県コード!I5</f>
        <v>青森県</v>
      </c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</row>
    <row r="104" spans="1:34" ht="13.5" customHeight="1" x14ac:dyDescent="0.15">
      <c r="A104" s="61">
        <f>P6</f>
        <v>0</v>
      </c>
      <c r="B104" s="53" t="s">
        <v>97</v>
      </c>
      <c r="C104" s="53"/>
      <c r="D104" s="53"/>
      <c r="E104" s="53"/>
      <c r="F104" s="72">
        <v>3</v>
      </c>
      <c r="G104" s="72" t="str">
        <f>県コード!I6</f>
        <v>岩手県</v>
      </c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</row>
    <row r="105" spans="1:34" ht="13.5" customHeight="1" x14ac:dyDescent="0.15">
      <c r="A105" s="53" t="str">
        <f>B9</f>
        <v>かごしまけんりつ●●こうとうがっこう</v>
      </c>
      <c r="B105" s="53" t="s">
        <v>99</v>
      </c>
      <c r="C105" s="53"/>
      <c r="D105" s="53"/>
      <c r="E105" s="53"/>
      <c r="F105" s="72">
        <v>4</v>
      </c>
      <c r="G105" s="72" t="str">
        <f>県コード!I7</f>
        <v>宮城県</v>
      </c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</row>
    <row r="106" spans="1:34" ht="13.5" customHeight="1" x14ac:dyDescent="0.15">
      <c r="A106" s="53" t="str">
        <f>B10</f>
        <v>鹿児島県立●●高等学校</v>
      </c>
      <c r="B106" s="53" t="s">
        <v>100</v>
      </c>
      <c r="C106" s="53"/>
      <c r="D106" s="53"/>
      <c r="E106" s="53"/>
      <c r="F106" s="72">
        <v>5</v>
      </c>
      <c r="G106" s="72" t="str">
        <f>県コード!I8</f>
        <v>秋田県</v>
      </c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</row>
    <row r="107" spans="1:34" ht="13.5" customHeight="1" x14ac:dyDescent="0.15">
      <c r="A107" s="53" t="str">
        <f>B11</f>
        <v>000-0000</v>
      </c>
      <c r="B107" s="53" t="s">
        <v>93</v>
      </c>
      <c r="C107" s="53"/>
      <c r="D107" s="53"/>
      <c r="E107" s="53"/>
      <c r="F107" s="72">
        <v>6</v>
      </c>
      <c r="G107" s="72" t="str">
        <f>県コード!I9</f>
        <v>山形県</v>
      </c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</row>
    <row r="108" spans="1:34" ht="13.5" customHeight="1" x14ac:dyDescent="0.15">
      <c r="A108" s="53" t="str">
        <f>F11</f>
        <v>099-000-0000</v>
      </c>
      <c r="B108" s="53" t="s">
        <v>94</v>
      </c>
      <c r="C108" s="53"/>
      <c r="D108" s="53"/>
      <c r="E108" s="53"/>
      <c r="F108" s="72">
        <v>7</v>
      </c>
      <c r="G108" s="72" t="str">
        <f>県コード!I10</f>
        <v>福島県</v>
      </c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ht="13.5" customHeight="1" x14ac:dyDescent="0.15">
      <c r="A109" s="53">
        <f>N11</f>
        <v>0</v>
      </c>
      <c r="B109" s="53" t="s">
        <v>101</v>
      </c>
      <c r="C109" s="53"/>
      <c r="D109" s="53"/>
      <c r="E109" s="53"/>
      <c r="F109" s="72">
        <v>8</v>
      </c>
      <c r="G109" s="72" t="str">
        <f>県コード!I11</f>
        <v>茨城県</v>
      </c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</row>
    <row r="110" spans="1:34" ht="13.5" customHeight="1" x14ac:dyDescent="0.15">
      <c r="A110" s="53" t="str">
        <f>B12</f>
        <v>鹿児島県●●市●●一丁目１番１号</v>
      </c>
      <c r="B110" s="53" t="s">
        <v>92</v>
      </c>
      <c r="C110" s="53"/>
      <c r="D110" s="53"/>
      <c r="E110" s="53"/>
      <c r="F110" s="72">
        <v>9</v>
      </c>
      <c r="G110" s="72" t="str">
        <f>県コード!I12</f>
        <v>栃木県</v>
      </c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</row>
    <row r="111" spans="1:34" ht="13.5" customHeight="1" x14ac:dyDescent="0.15">
      <c r="A111" s="53" t="str">
        <f>B13</f>
        <v>かがくぶ</v>
      </c>
      <c r="B111" s="53" t="s">
        <v>103</v>
      </c>
      <c r="C111" s="53"/>
      <c r="D111" s="53"/>
      <c r="E111" s="53"/>
      <c r="F111" s="72">
        <v>10</v>
      </c>
      <c r="G111" s="72" t="str">
        <f>県コード!I13</f>
        <v>群馬県</v>
      </c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</row>
    <row r="112" spans="1:34" ht="13.5" customHeight="1" x14ac:dyDescent="0.15">
      <c r="A112" s="53" t="str">
        <f>B14</f>
        <v>科学部</v>
      </c>
      <c r="B112" s="53" t="s">
        <v>104</v>
      </c>
      <c r="C112" s="53"/>
      <c r="D112" s="53"/>
      <c r="E112" s="53"/>
      <c r="F112" s="72">
        <v>11</v>
      </c>
      <c r="G112" s="72" t="str">
        <f>県コード!I14</f>
        <v>埼玉県</v>
      </c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</row>
    <row r="113" spans="1:34" ht="13.5" customHeight="1" x14ac:dyDescent="0.15">
      <c r="A113" s="53" t="str">
        <f>K13</f>
        <v>かごしま　だいすき</v>
      </c>
      <c r="B113" s="53" t="s">
        <v>105</v>
      </c>
      <c r="C113" s="53"/>
      <c r="D113" s="53"/>
      <c r="E113" s="53"/>
      <c r="F113" s="72">
        <v>12</v>
      </c>
      <c r="G113" s="72" t="str">
        <f>県コード!I15</f>
        <v>千葉県</v>
      </c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ht="13.5" customHeight="1" x14ac:dyDescent="0.15">
      <c r="A114" s="53" t="str">
        <f>K14</f>
        <v>鹿児島　大好</v>
      </c>
      <c r="B114" s="53" t="s">
        <v>22</v>
      </c>
      <c r="C114" s="53"/>
      <c r="D114" s="53"/>
      <c r="E114" s="53"/>
      <c r="F114" s="72">
        <v>13</v>
      </c>
      <c r="G114" s="72" t="str">
        <f>県コード!I16</f>
        <v>東京都</v>
      </c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ht="13.5" customHeight="1" x14ac:dyDescent="0.15">
      <c r="A115" s="53" t="str">
        <f>K15</f>
        <v>●●●●●@●●.jp</v>
      </c>
      <c r="B115" s="53" t="s">
        <v>161</v>
      </c>
      <c r="C115" s="53"/>
      <c r="D115" s="53"/>
      <c r="E115" s="53"/>
      <c r="F115" s="72">
        <v>14</v>
      </c>
      <c r="G115" s="72" t="str">
        <f>県コード!I17</f>
        <v>神奈川県</v>
      </c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ht="13.5" customHeight="1" x14ac:dyDescent="0.15">
      <c r="A116" s="53" t="str">
        <f>B17</f>
        <v>研究発表</v>
      </c>
      <c r="B116" s="53" t="s">
        <v>106</v>
      </c>
      <c r="C116" s="53"/>
      <c r="D116" s="53"/>
      <c r="E116" s="53"/>
      <c r="F116" s="72">
        <v>15</v>
      </c>
      <c r="G116" s="72" t="str">
        <f>県コード!I18</f>
        <v>新潟県</v>
      </c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</row>
    <row r="117" spans="1:34" ht="13.5" customHeight="1" x14ac:dyDescent="0.15">
      <c r="A117" s="53" t="str">
        <f>F17</f>
        <v>物理</v>
      </c>
      <c r="B117" s="53" t="s">
        <v>107</v>
      </c>
      <c r="C117" s="53"/>
      <c r="D117" s="53"/>
      <c r="E117" s="53"/>
      <c r="F117" s="72">
        <v>16</v>
      </c>
      <c r="G117" s="72" t="str">
        <f>県コード!I19</f>
        <v>富山県</v>
      </c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</row>
    <row r="118" spans="1:34" ht="13.5" customHeight="1" x14ac:dyDescent="0.15">
      <c r="A118" s="53" t="str">
        <f>L17</f>
        <v>無</v>
      </c>
      <c r="B118" s="53" t="s">
        <v>108</v>
      </c>
      <c r="C118" s="53"/>
      <c r="D118" s="53"/>
      <c r="E118" s="53"/>
      <c r="F118" s="72">
        <v>17</v>
      </c>
      <c r="G118" s="72" t="str">
        <f>県コード!I20</f>
        <v>石川県</v>
      </c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</row>
    <row r="119" spans="1:34" ht="13.5" customHeight="1" x14ac:dyDescent="0.15">
      <c r="A119" s="53" t="str">
        <f>D18</f>
        <v>たねがしま</v>
      </c>
      <c r="B119" s="53" t="s">
        <v>156</v>
      </c>
      <c r="C119" s="53"/>
      <c r="D119" s="53"/>
      <c r="E119" s="53"/>
      <c r="F119" s="72">
        <v>18</v>
      </c>
      <c r="G119" s="72" t="str">
        <f>県コード!I21</f>
        <v>福井県</v>
      </c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</row>
    <row r="120" spans="1:34" ht="13.5" customHeight="1" x14ac:dyDescent="0.15">
      <c r="A120" s="53" t="str">
        <f>I18</f>
        <v>はなこ</v>
      </c>
      <c r="B120" s="53" t="s">
        <v>156</v>
      </c>
      <c r="C120" s="53"/>
      <c r="D120" s="53"/>
      <c r="E120" s="53"/>
      <c r="F120" s="72">
        <v>19</v>
      </c>
      <c r="G120" s="72" t="str">
        <f>県コード!I22</f>
        <v>山梨県</v>
      </c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</row>
    <row r="121" spans="1:34" ht="13.5" customHeight="1" x14ac:dyDescent="0.15">
      <c r="A121" s="53" t="str">
        <f>D19</f>
        <v>種子島</v>
      </c>
      <c r="B121" s="53" t="s">
        <v>157</v>
      </c>
      <c r="C121" s="53"/>
      <c r="D121" s="53"/>
      <c r="E121" s="53"/>
      <c r="F121" s="72">
        <v>20</v>
      </c>
      <c r="G121" s="72" t="str">
        <f>県コード!I23</f>
        <v>長野県</v>
      </c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</row>
    <row r="122" spans="1:34" ht="13.5" customHeight="1" x14ac:dyDescent="0.15">
      <c r="A122" s="53" t="str">
        <f>I19</f>
        <v>花子</v>
      </c>
      <c r="B122" s="53" t="s">
        <v>158</v>
      </c>
      <c r="C122" s="53"/>
      <c r="D122" s="53"/>
      <c r="E122" s="53"/>
      <c r="F122" s="72">
        <v>21</v>
      </c>
      <c r="G122" s="72" t="str">
        <f>県コード!I24</f>
        <v>岐阜県</v>
      </c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</row>
    <row r="123" spans="1:34" ht="13.5" customHeight="1" x14ac:dyDescent="0.15">
      <c r="A123" s="53" t="str">
        <f>N19</f>
        <v>2年</v>
      </c>
      <c r="B123" s="53" t="s">
        <v>159</v>
      </c>
      <c r="C123" s="53"/>
      <c r="D123" s="53"/>
      <c r="E123" s="53"/>
      <c r="F123" s="72">
        <v>22</v>
      </c>
      <c r="G123" s="72" t="str">
        <f>県コード!I25</f>
        <v>静岡県</v>
      </c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</row>
    <row r="124" spans="1:34" ht="13.5" customHeight="1" x14ac:dyDescent="0.15">
      <c r="A124" s="53" t="str">
        <f>Q19</f>
        <v>女</v>
      </c>
      <c r="B124" s="53" t="s">
        <v>160</v>
      </c>
      <c r="C124" s="53"/>
      <c r="D124" s="53"/>
      <c r="E124" s="53"/>
      <c r="F124" s="72">
        <v>23</v>
      </c>
      <c r="G124" s="72" t="str">
        <f>県コード!I26</f>
        <v>愛知県</v>
      </c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</row>
    <row r="125" spans="1:34" ht="13.5" customHeight="1" x14ac:dyDescent="0.15">
      <c r="A125" s="53" t="str">
        <f>D20</f>
        <v>やくしま</v>
      </c>
      <c r="B125" s="53" t="s">
        <v>132</v>
      </c>
      <c r="C125" s="53"/>
      <c r="D125" s="53"/>
      <c r="E125" s="53"/>
      <c r="F125" s="72">
        <v>24</v>
      </c>
      <c r="G125" s="72" t="str">
        <f>県コード!I27</f>
        <v>三重県</v>
      </c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</row>
    <row r="126" spans="1:34" ht="13.5" customHeight="1" x14ac:dyDescent="0.15">
      <c r="A126" s="53" t="str">
        <f>I20</f>
        <v>たろう</v>
      </c>
      <c r="B126" s="53" t="s">
        <v>132</v>
      </c>
      <c r="C126" s="53"/>
      <c r="D126" s="53"/>
      <c r="E126" s="53"/>
      <c r="F126" s="72">
        <v>25</v>
      </c>
      <c r="G126" s="72" t="str">
        <f>県コード!I28</f>
        <v>滋賀県</v>
      </c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</row>
    <row r="127" spans="1:34" ht="13.5" customHeight="1" x14ac:dyDescent="0.15">
      <c r="A127" s="53" t="str">
        <f>D21</f>
        <v>屋久島</v>
      </c>
      <c r="B127" s="53" t="s">
        <v>133</v>
      </c>
      <c r="C127" s="53"/>
      <c r="D127" s="53"/>
      <c r="E127" s="53"/>
      <c r="F127" s="72">
        <v>26</v>
      </c>
      <c r="G127" s="72" t="str">
        <f>県コード!I29</f>
        <v>京都府</v>
      </c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</row>
    <row r="128" spans="1:34" ht="13.5" customHeight="1" x14ac:dyDescent="0.15">
      <c r="A128" s="53" t="str">
        <f>I21</f>
        <v>太郎</v>
      </c>
      <c r="B128" s="53" t="s">
        <v>134</v>
      </c>
      <c r="C128" s="53"/>
      <c r="D128" s="53"/>
      <c r="E128" s="53"/>
      <c r="F128" s="72">
        <v>27</v>
      </c>
      <c r="G128" s="72" t="str">
        <f>県コード!I30</f>
        <v>大阪府</v>
      </c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</row>
    <row r="129" spans="1:34" ht="13.5" customHeight="1" x14ac:dyDescent="0.15">
      <c r="A129" s="53" t="str">
        <f>N21</f>
        <v>2年</v>
      </c>
      <c r="B129" s="53" t="s">
        <v>135</v>
      </c>
      <c r="C129" s="53"/>
      <c r="D129" s="53"/>
      <c r="E129" s="53"/>
      <c r="F129" s="72">
        <v>28</v>
      </c>
      <c r="G129" s="72" t="str">
        <f>県コード!I31</f>
        <v>兵庫県</v>
      </c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</row>
    <row r="130" spans="1:34" ht="13.5" customHeight="1" x14ac:dyDescent="0.15">
      <c r="A130" s="53" t="str">
        <f>Q21</f>
        <v>男</v>
      </c>
      <c r="B130" s="53" t="s">
        <v>110</v>
      </c>
      <c r="C130" s="53"/>
      <c r="D130" s="53"/>
      <c r="E130" s="53"/>
      <c r="F130" s="72">
        <v>29</v>
      </c>
      <c r="G130" s="72" t="str">
        <f>県コード!I32</f>
        <v>奈良県</v>
      </c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</row>
    <row r="131" spans="1:34" ht="13.5" customHeight="1" x14ac:dyDescent="0.15">
      <c r="A131" s="53" t="str">
        <f>D22</f>
        <v>とくのしま</v>
      </c>
      <c r="B131" s="53" t="s">
        <v>136</v>
      </c>
      <c r="C131" s="53"/>
      <c r="D131" s="53"/>
      <c r="E131" s="53"/>
      <c r="F131" s="72">
        <v>30</v>
      </c>
      <c r="G131" s="72" t="str">
        <f>県コード!I33</f>
        <v>和歌山県</v>
      </c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</row>
    <row r="132" spans="1:34" ht="13.5" customHeight="1" x14ac:dyDescent="0.15">
      <c r="A132" s="53" t="str">
        <f>I22</f>
        <v>さぶろう</v>
      </c>
      <c r="B132" s="53" t="s">
        <v>136</v>
      </c>
      <c r="C132" s="53"/>
      <c r="D132" s="53"/>
      <c r="E132" s="53"/>
      <c r="F132" s="72">
        <v>31</v>
      </c>
      <c r="G132" s="72" t="str">
        <f>県コード!I34</f>
        <v>鳥取県</v>
      </c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</row>
    <row r="133" spans="1:34" ht="13.5" customHeight="1" x14ac:dyDescent="0.15">
      <c r="A133" s="53" t="str">
        <f>D23</f>
        <v>徳之島</v>
      </c>
      <c r="B133" s="53" t="s">
        <v>137</v>
      </c>
      <c r="C133" s="53"/>
      <c r="D133" s="53"/>
      <c r="E133" s="53"/>
      <c r="F133" s="72">
        <v>32</v>
      </c>
      <c r="G133" s="72" t="str">
        <f>県コード!I35</f>
        <v>島根県</v>
      </c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</row>
    <row r="134" spans="1:34" ht="13.5" customHeight="1" x14ac:dyDescent="0.15">
      <c r="A134" s="53" t="str">
        <f>I23</f>
        <v>三郎</v>
      </c>
      <c r="B134" s="53" t="s">
        <v>138</v>
      </c>
      <c r="C134" s="53"/>
      <c r="D134" s="53"/>
      <c r="E134" s="53"/>
      <c r="F134" s="72">
        <v>33</v>
      </c>
      <c r="G134" s="72" t="str">
        <f>県コード!I36</f>
        <v>岡山県</v>
      </c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</row>
    <row r="135" spans="1:34" ht="13.5" customHeight="1" x14ac:dyDescent="0.15">
      <c r="A135" s="53" t="str">
        <f>N23</f>
        <v>2年</v>
      </c>
      <c r="B135" s="53" t="s">
        <v>139</v>
      </c>
      <c r="C135" s="53"/>
      <c r="D135" s="53"/>
      <c r="E135" s="53"/>
      <c r="F135" s="72">
        <v>34</v>
      </c>
      <c r="G135" s="72" t="str">
        <f>県コード!I37</f>
        <v>広島県</v>
      </c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</row>
    <row r="136" spans="1:34" ht="13.5" customHeight="1" x14ac:dyDescent="0.15">
      <c r="A136" s="53" t="str">
        <f>Q23</f>
        <v>男</v>
      </c>
      <c r="B136" s="53" t="s">
        <v>140</v>
      </c>
      <c r="C136" s="53"/>
      <c r="D136" s="53"/>
      <c r="E136" s="53"/>
      <c r="F136" s="72">
        <v>35</v>
      </c>
      <c r="G136" s="72" t="str">
        <f>県コード!I38</f>
        <v>山口県</v>
      </c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</row>
    <row r="137" spans="1:34" ht="13.5" customHeight="1" x14ac:dyDescent="0.15">
      <c r="A137" s="53">
        <f>B24</f>
        <v>0</v>
      </c>
      <c r="B137" s="53" t="s">
        <v>141</v>
      </c>
      <c r="C137" s="53"/>
      <c r="D137" s="53"/>
      <c r="E137" s="53"/>
      <c r="F137" s="72">
        <v>36</v>
      </c>
      <c r="G137" s="72" t="str">
        <f>県コード!I39</f>
        <v>徳島県</v>
      </c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</row>
    <row r="138" spans="1:34" ht="13.5" customHeight="1" x14ac:dyDescent="0.15">
      <c r="A138" s="53">
        <f>I24</f>
        <v>0</v>
      </c>
      <c r="B138" s="53" t="s">
        <v>141</v>
      </c>
      <c r="C138" s="53"/>
      <c r="D138" s="53"/>
      <c r="E138" s="53"/>
      <c r="F138" s="72">
        <v>37</v>
      </c>
      <c r="G138" s="72" t="str">
        <f>県コード!I40</f>
        <v>香川県</v>
      </c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</row>
    <row r="139" spans="1:34" ht="13.5" customHeight="1" x14ac:dyDescent="0.15">
      <c r="A139" s="53">
        <f>D25</f>
        <v>0</v>
      </c>
      <c r="B139" s="53" t="s">
        <v>142</v>
      </c>
      <c r="C139" s="53"/>
      <c r="D139" s="53"/>
      <c r="E139" s="53"/>
      <c r="F139" s="72">
        <v>38</v>
      </c>
      <c r="G139" s="72" t="str">
        <f>県コード!I41</f>
        <v>愛媛県</v>
      </c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</row>
    <row r="140" spans="1:34" ht="13.5" customHeight="1" x14ac:dyDescent="0.15">
      <c r="A140" s="53">
        <f>I25</f>
        <v>0</v>
      </c>
      <c r="B140" s="53" t="s">
        <v>143</v>
      </c>
      <c r="C140" s="53"/>
      <c r="D140" s="53"/>
      <c r="E140" s="53"/>
      <c r="F140" s="72">
        <v>39</v>
      </c>
      <c r="G140" s="72" t="str">
        <f>県コード!I42</f>
        <v>高知県</v>
      </c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</row>
    <row r="141" spans="1:34" ht="13.5" customHeight="1" x14ac:dyDescent="0.15">
      <c r="A141" s="53">
        <f>N25</f>
        <v>0</v>
      </c>
      <c r="B141" s="53" t="s">
        <v>144</v>
      </c>
      <c r="C141" s="53"/>
      <c r="D141" s="53"/>
      <c r="E141" s="53"/>
      <c r="F141" s="72">
        <v>40</v>
      </c>
      <c r="G141" s="72" t="str">
        <f>県コード!I43</f>
        <v>福岡県</v>
      </c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</row>
    <row r="142" spans="1:34" ht="13.5" customHeight="1" x14ac:dyDescent="0.15">
      <c r="A142" s="53">
        <f>Q25</f>
        <v>0</v>
      </c>
      <c r="B142" s="53" t="s">
        <v>145</v>
      </c>
      <c r="C142" s="53"/>
      <c r="D142" s="53"/>
      <c r="E142" s="53"/>
      <c r="F142" s="72">
        <v>41</v>
      </c>
      <c r="G142" s="72" t="str">
        <f>県コード!I44</f>
        <v>佐賀県</v>
      </c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</row>
    <row r="143" spans="1:34" ht="13.5" customHeight="1" x14ac:dyDescent="0.15">
      <c r="A143" s="53" t="str">
        <f>D26</f>
        <v>かごしま</v>
      </c>
      <c r="B143" s="53" t="s">
        <v>146</v>
      </c>
      <c r="C143" s="53"/>
      <c r="D143" s="53"/>
      <c r="E143" s="53"/>
      <c r="F143" s="72">
        <v>42</v>
      </c>
      <c r="G143" s="72" t="str">
        <f>県コード!I45</f>
        <v>長崎県</v>
      </c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</row>
    <row r="144" spans="1:34" ht="13.5" customHeight="1" x14ac:dyDescent="0.15">
      <c r="A144" s="53" t="str">
        <f>I26</f>
        <v>だいすき</v>
      </c>
      <c r="B144" s="53" t="s">
        <v>146</v>
      </c>
      <c r="C144" s="53"/>
      <c r="D144" s="53"/>
      <c r="E144" s="53"/>
      <c r="F144" s="72">
        <v>43</v>
      </c>
      <c r="G144" s="72" t="str">
        <f>県コード!I46</f>
        <v>熊本県</v>
      </c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</row>
    <row r="145" spans="1:34" ht="13.5" customHeight="1" x14ac:dyDescent="0.15">
      <c r="A145" s="53" t="str">
        <f>D27</f>
        <v>鹿児島</v>
      </c>
      <c r="B145" s="53" t="s">
        <v>147</v>
      </c>
      <c r="C145" s="53"/>
      <c r="D145" s="53"/>
      <c r="E145" s="53"/>
      <c r="F145" s="72">
        <v>44</v>
      </c>
      <c r="G145" s="72" t="str">
        <f>県コード!I47</f>
        <v>大分県</v>
      </c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</row>
    <row r="146" spans="1:34" ht="13.5" customHeight="1" x14ac:dyDescent="0.15">
      <c r="A146" s="53" t="str">
        <f>I27</f>
        <v>大好</v>
      </c>
      <c r="B146" s="53" t="s">
        <v>148</v>
      </c>
      <c r="C146" s="53"/>
      <c r="D146" s="53"/>
      <c r="E146" s="53"/>
      <c r="F146" s="72">
        <v>45</v>
      </c>
      <c r="G146" s="72" t="str">
        <f>県コード!I48</f>
        <v>宮崎県</v>
      </c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</row>
    <row r="147" spans="1:34" ht="13.5" customHeight="1" x14ac:dyDescent="0.15">
      <c r="A147" s="53" t="str">
        <f>N27</f>
        <v>教諭</v>
      </c>
      <c r="B147" s="53" t="s">
        <v>149</v>
      </c>
      <c r="C147" s="53"/>
      <c r="D147" s="53"/>
      <c r="E147" s="53"/>
      <c r="F147" s="72">
        <v>46</v>
      </c>
      <c r="G147" s="72" t="str">
        <f>県コード!I49</f>
        <v>鹿児島県</v>
      </c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</row>
    <row r="148" spans="1:34" ht="13.5" customHeight="1" x14ac:dyDescent="0.15">
      <c r="A148" s="53" t="str">
        <f>Q27</f>
        <v>男</v>
      </c>
      <c r="B148" s="53" t="s">
        <v>150</v>
      </c>
      <c r="C148" s="53"/>
      <c r="D148" s="53"/>
      <c r="E148" s="53"/>
      <c r="F148" s="72">
        <v>47</v>
      </c>
      <c r="G148" s="72" t="str">
        <f>県コード!I50</f>
        <v>沖縄県</v>
      </c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</row>
    <row r="149" spans="1:34" ht="13.5" customHeight="1" x14ac:dyDescent="0.15">
      <c r="A149" s="53">
        <f>D28</f>
        <v>0</v>
      </c>
      <c r="B149" s="53" t="s">
        <v>151</v>
      </c>
      <c r="C149" s="53"/>
      <c r="D149" s="53"/>
      <c r="E149" s="53"/>
      <c r="F149" s="72"/>
      <c r="G149" s="72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</row>
    <row r="150" spans="1:34" ht="13.5" customHeight="1" x14ac:dyDescent="0.15">
      <c r="A150" s="53">
        <f>I28</f>
        <v>0</v>
      </c>
      <c r="B150" s="53" t="s">
        <v>151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</row>
    <row r="151" spans="1:34" ht="13.5" customHeight="1" x14ac:dyDescent="0.15">
      <c r="A151" s="53">
        <f>D29</f>
        <v>0</v>
      </c>
      <c r="B151" s="53" t="s">
        <v>152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</row>
    <row r="152" spans="1:34" ht="13.5" customHeight="1" x14ac:dyDescent="0.15">
      <c r="A152" s="53">
        <f>I29</f>
        <v>0</v>
      </c>
      <c r="B152" s="53" t="s">
        <v>153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</row>
    <row r="153" spans="1:34" ht="13.5" customHeight="1" x14ac:dyDescent="0.15">
      <c r="A153" s="53">
        <f>N29</f>
        <v>0</v>
      </c>
      <c r="B153" s="53" t="s">
        <v>154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</row>
    <row r="154" spans="1:34" x14ac:dyDescent="0.15">
      <c r="A154" s="53">
        <f>Q29</f>
        <v>0</v>
      </c>
      <c r="B154" s="53" t="s">
        <v>155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</row>
    <row r="155" spans="1:34" x14ac:dyDescent="0.15">
      <c r="A155" s="53" t="str">
        <f>I37</f>
        <v>大島　次郎</v>
      </c>
      <c r="B155" s="53" t="s">
        <v>162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</row>
    <row r="156" spans="1:34" x14ac:dyDescent="0.1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</row>
    <row r="157" spans="1:34" x14ac:dyDescent="0.1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</row>
    <row r="158" spans="1:34" x14ac:dyDescent="0.1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</row>
    <row r="159" spans="1:34" x14ac:dyDescent="0.1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</row>
    <row r="160" spans="1:34" x14ac:dyDescent="0.1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</row>
    <row r="161" spans="1:34" x14ac:dyDescent="0.1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</row>
    <row r="162" spans="1:34" x14ac:dyDescent="0.1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</row>
    <row r="163" spans="1:34" x14ac:dyDescent="0.1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</row>
    <row r="164" spans="1:34" x14ac:dyDescent="0.1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</row>
    <row r="165" spans="1:34" x14ac:dyDescent="0.1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</row>
    <row r="166" spans="1:34" x14ac:dyDescent="0.1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</row>
    <row r="167" spans="1:34" x14ac:dyDescent="0.1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</row>
    <row r="168" spans="1:34" x14ac:dyDescent="0.1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</row>
    <row r="169" spans="1:34" x14ac:dyDescent="0.1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</row>
    <row r="170" spans="1:34" x14ac:dyDescent="0.1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</row>
    <row r="171" spans="1:34" x14ac:dyDescent="0.1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</row>
    <row r="172" spans="1:34" x14ac:dyDescent="0.1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</row>
    <row r="173" spans="1:34" x14ac:dyDescent="0.1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</row>
    <row r="174" spans="1:34" x14ac:dyDescent="0.1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</row>
  </sheetData>
  <sheetProtection selectLockedCells="1"/>
  <mergeCells count="101">
    <mergeCell ref="F11:R11"/>
    <mergeCell ref="A37:G37"/>
    <mergeCell ref="I37:O37"/>
    <mergeCell ref="M40:R40"/>
    <mergeCell ref="A30:R30"/>
    <mergeCell ref="A32:R32"/>
    <mergeCell ref="B34:C34"/>
    <mergeCell ref="F34:G34"/>
    <mergeCell ref="S22:W25"/>
    <mergeCell ref="B24:R25"/>
    <mergeCell ref="A22:A25"/>
    <mergeCell ref="A26:A29"/>
    <mergeCell ref="B26:B27"/>
    <mergeCell ref="D26:H26"/>
    <mergeCell ref="I26:M26"/>
    <mergeCell ref="N26:P26"/>
    <mergeCell ref="Q26:R26"/>
    <mergeCell ref="B28:R29"/>
    <mergeCell ref="D27:H27"/>
    <mergeCell ref="I27:M27"/>
    <mergeCell ref="N27:P27"/>
    <mergeCell ref="Q27:R27"/>
    <mergeCell ref="B22:B23"/>
    <mergeCell ref="S37:W40"/>
    <mergeCell ref="S35:W36"/>
    <mergeCell ref="B20:B21"/>
    <mergeCell ref="S18:W21"/>
    <mergeCell ref="D19:H19"/>
    <mergeCell ref="I19:M19"/>
    <mergeCell ref="N19:P19"/>
    <mergeCell ref="Q19:R19"/>
    <mergeCell ref="D20:H20"/>
    <mergeCell ref="I20:M20"/>
    <mergeCell ref="N20:P20"/>
    <mergeCell ref="Q20:R20"/>
    <mergeCell ref="Q18:R18"/>
    <mergeCell ref="D21:H21"/>
    <mergeCell ref="I21:M21"/>
    <mergeCell ref="N21:P21"/>
    <mergeCell ref="Q21:R21"/>
    <mergeCell ref="S34:V34"/>
    <mergeCell ref="D22:H22"/>
    <mergeCell ref="I22:M22"/>
    <mergeCell ref="N22:P22"/>
    <mergeCell ref="Q22:R22"/>
    <mergeCell ref="D23:H23"/>
    <mergeCell ref="I23:M23"/>
    <mergeCell ref="N23:P23"/>
    <mergeCell ref="A1:R1"/>
    <mergeCell ref="A2:F4"/>
    <mergeCell ref="G2:I4"/>
    <mergeCell ref="J2:R2"/>
    <mergeCell ref="J4:R4"/>
    <mergeCell ref="A5:F6"/>
    <mergeCell ref="G5:I5"/>
    <mergeCell ref="J5:L5"/>
    <mergeCell ref="M5:O5"/>
    <mergeCell ref="P5:R5"/>
    <mergeCell ref="G6:I6"/>
    <mergeCell ref="J6:L6"/>
    <mergeCell ref="M6:O6"/>
    <mergeCell ref="P6:R6"/>
    <mergeCell ref="J3:R3"/>
    <mergeCell ref="Q23:R23"/>
    <mergeCell ref="B14:G15"/>
    <mergeCell ref="H14:J14"/>
    <mergeCell ref="K14:R14"/>
    <mergeCell ref="H15:J15"/>
    <mergeCell ref="K15:R15"/>
    <mergeCell ref="B16:E16"/>
    <mergeCell ref="F16:K16"/>
    <mergeCell ref="L16:R16"/>
    <mergeCell ref="B17:E17"/>
    <mergeCell ref="F17:K17"/>
    <mergeCell ref="L17:R17"/>
    <mergeCell ref="I18:M18"/>
    <mergeCell ref="N18:P18"/>
    <mergeCell ref="A14:A15"/>
    <mergeCell ref="S26:W27"/>
    <mergeCell ref="S28:W29"/>
    <mergeCell ref="S13:W14"/>
    <mergeCell ref="S11:W12"/>
    <mergeCell ref="S9:W10"/>
    <mergeCell ref="S7:W8"/>
    <mergeCell ref="S2:W6"/>
    <mergeCell ref="B9:R9"/>
    <mergeCell ref="B10:R10"/>
    <mergeCell ref="A7:D7"/>
    <mergeCell ref="K7:R7"/>
    <mergeCell ref="B12:R12"/>
    <mergeCell ref="B11:C11"/>
    <mergeCell ref="D11:E11"/>
    <mergeCell ref="B13:G13"/>
    <mergeCell ref="H13:J13"/>
    <mergeCell ref="K13:R13"/>
    <mergeCell ref="A16:A17"/>
    <mergeCell ref="A18:A21"/>
    <mergeCell ref="B18:B19"/>
    <mergeCell ref="D18:H18"/>
    <mergeCell ref="S16:W17"/>
    <mergeCell ref="S15:W15"/>
  </mergeCells>
  <phoneticPr fontId="2"/>
  <conditionalFormatting sqref="B34">
    <cfRule type="cellIs" dxfId="34" priority="16" stopIfTrue="1" operator="equal">
      <formula>""</formula>
    </cfRule>
  </conditionalFormatting>
  <conditionalFormatting sqref="B11:C11 F11">
    <cfRule type="containsBlanks" dxfId="33" priority="14">
      <formula>LEN(TRIM(B11))=0</formula>
    </cfRule>
  </conditionalFormatting>
  <conditionalFormatting sqref="B13:G15">
    <cfRule type="containsBlanks" dxfId="32" priority="8">
      <formula>LEN(TRIM(B13))=0</formula>
    </cfRule>
  </conditionalFormatting>
  <conditionalFormatting sqref="B9:R10">
    <cfRule type="containsBlanks" dxfId="31" priority="15">
      <formula>LEN(TRIM(B9))=0</formula>
    </cfRule>
  </conditionalFormatting>
  <conditionalFormatting sqref="B12:R12">
    <cfRule type="containsBlanks" dxfId="30" priority="17">
      <formula>LEN(TRIM(B12))=0</formula>
    </cfRule>
  </conditionalFormatting>
  <conditionalFormatting sqref="B17:R17">
    <cfRule type="containsBlanks" dxfId="29" priority="6">
      <formula>LEN(TRIM(B17))=0</formula>
    </cfRule>
  </conditionalFormatting>
  <conditionalFormatting sqref="B24:R25">
    <cfRule type="expression" dxfId="28" priority="9">
      <formula>$B$24&lt;&gt;""</formula>
    </cfRule>
  </conditionalFormatting>
  <conditionalFormatting sqref="B28:R29">
    <cfRule type="expression" dxfId="27" priority="3">
      <formula>$B$24&lt;&gt;""</formula>
    </cfRule>
  </conditionalFormatting>
  <conditionalFormatting sqref="D34 F34:G34">
    <cfRule type="containsBlanks" dxfId="26" priority="12">
      <formula>LEN(TRIM(D34))=0</formula>
    </cfRule>
  </conditionalFormatting>
  <conditionalFormatting sqref="D18:M23">
    <cfRule type="containsBlanks" dxfId="25" priority="1">
      <formula>LEN(TRIM(D18))=0</formula>
    </cfRule>
  </conditionalFormatting>
  <conditionalFormatting sqref="D26:M27">
    <cfRule type="containsBlanks" dxfId="24" priority="4">
      <formula>LEN(TRIM(D26))=0</formula>
    </cfRule>
  </conditionalFormatting>
  <conditionalFormatting sqref="G6:I6">
    <cfRule type="containsBlanks" dxfId="23" priority="10">
      <formula>LEN(TRIM(G6))=0</formula>
    </cfRule>
  </conditionalFormatting>
  <conditionalFormatting sqref="I37:O37">
    <cfRule type="containsBlanks" dxfId="22" priority="11">
      <formula>LEN(TRIM(I37))=0</formula>
    </cfRule>
  </conditionalFormatting>
  <conditionalFormatting sqref="K13:R14">
    <cfRule type="containsBlanks" dxfId="21" priority="7">
      <formula>LEN(TRIM(K13))=0</formula>
    </cfRule>
  </conditionalFormatting>
  <conditionalFormatting sqref="N19:R19 N21:R21 N27:R27">
    <cfRule type="containsBlanks" dxfId="20" priority="13">
      <formula>LEN(TRIM(N19))=0</formula>
    </cfRule>
  </conditionalFormatting>
  <conditionalFormatting sqref="N23:R23">
    <cfRule type="containsBlanks" dxfId="19" priority="2">
      <formula>LEN(TRIM(N23))=0</formula>
    </cfRule>
  </conditionalFormatting>
  <dataValidations count="7">
    <dataValidation imeMode="halfAlpha" allowBlank="1" showInputMessage="1" showErrorMessage="1" sqref="B11:C11 F11" xr:uid="{00000000-0002-0000-0500-000000000000}"/>
    <dataValidation imeMode="hiragana" allowBlank="1" showInputMessage="1" showErrorMessage="1" sqref="B9:R10 B13:G13" xr:uid="{00000000-0002-0000-0500-000001000000}"/>
    <dataValidation type="list" allowBlank="1" showInputMessage="1" showErrorMessage="1" sqref="Q19:R19 Q21:R21 Q27:R27 Q23:R23" xr:uid="{00000000-0002-0000-0500-000002000000}">
      <formula1>性別</formula1>
    </dataValidation>
    <dataValidation type="list" allowBlank="1" showInputMessage="1" showErrorMessage="1" sqref="L17:R17" xr:uid="{00000000-0002-0000-0500-000003000000}">
      <formula1>有無</formula1>
    </dataValidation>
    <dataValidation type="list" allowBlank="1" showInputMessage="1" showErrorMessage="1" sqref="B17" xr:uid="{00000000-0002-0000-0500-000004000000}">
      <formula1>口頭ポスター</formula1>
    </dataValidation>
    <dataValidation type="list" allowBlank="1" showInputMessage="1" showErrorMessage="1" sqref="N21:P21 N19:P19 N23:P23" xr:uid="{00000000-0002-0000-0500-000005000000}">
      <formula1>学年</formula1>
    </dataValidation>
    <dataValidation type="list" allowBlank="1" showInputMessage="1" showErrorMessage="1" sqref="F17" xr:uid="{00000000-0002-0000-0500-000006000000}">
      <formula1>分野</formula1>
    </dataValidation>
  </dataValidations>
  <pageMargins left="0.78740157480314965" right="0.78740157480314965" top="0.78740157480314965" bottom="0.59055118110236227" header="0.31496062992125984" footer="0.31496062992125984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64"/>
  <sheetViews>
    <sheetView showGridLines="0" zoomScale="70" zoomScaleNormal="70" zoomScaleSheetLayoutView="100" workbookViewId="0">
      <selection activeCell="S169" sqref="S169"/>
    </sheetView>
  </sheetViews>
  <sheetFormatPr defaultColWidth="13" defaultRowHeight="13.5" x14ac:dyDescent="0.15"/>
  <cols>
    <col min="1" max="1" width="11" customWidth="1"/>
    <col min="2" max="2" width="5.375" customWidth="1"/>
    <col min="3" max="3" width="9.375" customWidth="1"/>
    <col min="4" max="4" width="6.625" customWidth="1"/>
    <col min="5" max="5" width="4.875" customWidth="1"/>
    <col min="6" max="6" width="4.75" customWidth="1"/>
    <col min="7" max="8" width="2.75" customWidth="1"/>
    <col min="9" max="9" width="4.375" customWidth="1"/>
    <col min="10" max="12" width="5.625" customWidth="1"/>
    <col min="13" max="14" width="3.125" customWidth="1"/>
    <col min="15" max="16" width="5.375" customWidth="1"/>
    <col min="17" max="22" width="15" customWidth="1"/>
  </cols>
  <sheetData>
    <row r="1" spans="1:28" x14ac:dyDescent="0.15">
      <c r="P1" s="89" t="s">
        <v>298</v>
      </c>
    </row>
    <row r="2" spans="1:28" ht="24" customHeight="1" x14ac:dyDescent="0.15">
      <c r="A2" s="28"/>
      <c r="B2" s="14"/>
      <c r="C2" s="14"/>
      <c r="D2" s="14"/>
      <c r="E2" s="14"/>
      <c r="F2" s="14"/>
      <c r="G2" s="279" t="s">
        <v>18</v>
      </c>
      <c r="H2" s="279"/>
      <c r="I2" s="279"/>
      <c r="J2" s="284" t="s">
        <v>239</v>
      </c>
      <c r="K2" s="284"/>
      <c r="L2" s="284"/>
      <c r="M2" s="284"/>
      <c r="N2" s="284"/>
      <c r="O2" s="284"/>
      <c r="P2" s="284"/>
      <c r="Q2" s="202" t="s">
        <v>321</v>
      </c>
      <c r="R2" s="202"/>
      <c r="S2" s="202"/>
      <c r="T2" s="202"/>
      <c r="U2" s="202"/>
      <c r="V2" s="202"/>
      <c r="W2" s="202"/>
      <c r="X2" s="53"/>
      <c r="Y2" s="53"/>
      <c r="Z2" s="53"/>
      <c r="AA2" s="53"/>
      <c r="AB2" s="53"/>
    </row>
    <row r="3" spans="1:28" ht="21" customHeight="1" x14ac:dyDescent="0.15">
      <c r="A3" s="285" t="s">
        <v>338</v>
      </c>
      <c r="B3" s="285"/>
      <c r="C3" s="285"/>
      <c r="D3" s="285"/>
      <c r="E3" s="285"/>
      <c r="F3" s="44"/>
      <c r="G3" s="279"/>
      <c r="H3" s="279"/>
      <c r="I3" s="279"/>
      <c r="J3" s="287" t="s">
        <v>340</v>
      </c>
      <c r="K3" s="287"/>
      <c r="L3" s="287"/>
      <c r="M3" s="287"/>
      <c r="N3" s="287"/>
      <c r="O3" s="287"/>
      <c r="P3" s="287"/>
      <c r="Q3" s="202"/>
      <c r="R3" s="202"/>
      <c r="S3" s="202"/>
      <c r="T3" s="202"/>
      <c r="U3" s="202"/>
      <c r="V3" s="202"/>
      <c r="W3" s="202"/>
      <c r="X3" s="53"/>
      <c r="Y3" s="53"/>
      <c r="Z3" s="53"/>
      <c r="AA3" s="53"/>
      <c r="AB3" s="53"/>
    </row>
    <row r="4" spans="1:28" ht="6" customHeight="1" x14ac:dyDescent="0.15">
      <c r="A4" s="285"/>
      <c r="B4" s="285"/>
      <c r="C4" s="285"/>
      <c r="D4" s="285"/>
      <c r="E4" s="285"/>
      <c r="F4" s="44"/>
      <c r="G4" s="44"/>
      <c r="H4" s="44"/>
      <c r="Q4" s="81"/>
      <c r="R4" s="81"/>
      <c r="S4" s="81"/>
      <c r="T4" s="81"/>
      <c r="U4" s="81"/>
      <c r="V4" s="81"/>
      <c r="W4" s="81"/>
      <c r="X4" s="53"/>
      <c r="Y4" s="53"/>
      <c r="Z4" s="53"/>
      <c r="AA4" s="53"/>
      <c r="AB4" s="53"/>
    </row>
    <row r="5" spans="1:28" ht="18.75" customHeight="1" x14ac:dyDescent="0.15">
      <c r="A5" s="281" t="s">
        <v>85</v>
      </c>
      <c r="B5" s="281"/>
      <c r="C5" s="281"/>
      <c r="D5" s="281"/>
      <c r="E5" s="281"/>
      <c r="F5" s="301" t="s">
        <v>249</v>
      </c>
      <c r="G5" s="301"/>
      <c r="H5" s="282" t="s">
        <v>98</v>
      </c>
      <c r="I5" s="282"/>
      <c r="J5" s="283"/>
      <c r="K5" s="289" t="s">
        <v>370</v>
      </c>
      <c r="L5" s="282"/>
      <c r="M5" s="283"/>
      <c r="N5" s="177" t="s">
        <v>373</v>
      </c>
      <c r="O5" s="177"/>
      <c r="P5" s="177"/>
      <c r="Q5" s="74"/>
      <c r="R5" s="74"/>
      <c r="S5" s="74"/>
      <c r="T5" s="74"/>
      <c r="U5" s="74"/>
      <c r="V5" s="74"/>
      <c r="W5" s="74"/>
      <c r="X5" s="53"/>
      <c r="Y5" s="53"/>
      <c r="Z5" s="53"/>
      <c r="AA5" s="53"/>
      <c r="AB5" s="53"/>
    </row>
    <row r="6" spans="1:28" ht="39" customHeight="1" x14ac:dyDescent="0.15">
      <c r="A6" s="281"/>
      <c r="B6" s="281"/>
      <c r="C6" s="281"/>
      <c r="D6" s="281"/>
      <c r="E6" s="281"/>
      <c r="F6" s="290">
        <v>46</v>
      </c>
      <c r="G6" s="292"/>
      <c r="H6" s="290" t="s">
        <v>359</v>
      </c>
      <c r="I6" s="291"/>
      <c r="J6" s="292"/>
      <c r="K6" s="290"/>
      <c r="L6" s="291"/>
      <c r="M6" s="292"/>
      <c r="N6" s="176"/>
      <c r="O6" s="176"/>
      <c r="P6" s="176"/>
      <c r="Q6" s="296" t="s">
        <v>322</v>
      </c>
      <c r="R6" s="297"/>
      <c r="S6" s="297"/>
      <c r="T6" s="297"/>
      <c r="U6" s="297"/>
      <c r="V6" s="297"/>
      <c r="W6" s="297"/>
      <c r="X6" s="53"/>
      <c r="Y6" s="53"/>
      <c r="Z6" s="53"/>
      <c r="AA6" s="53"/>
      <c r="AB6" s="53"/>
    </row>
    <row r="7" spans="1:28" ht="16.5" customHeight="1" x14ac:dyDescent="0.15">
      <c r="A7" s="15"/>
      <c r="B7" s="15"/>
      <c r="C7" s="15"/>
      <c r="D7" s="15"/>
      <c r="E7" s="15"/>
      <c r="F7" s="15"/>
      <c r="G7" s="15"/>
      <c r="H7" s="15"/>
      <c r="I7" s="50"/>
      <c r="J7" s="16"/>
      <c r="K7" s="17" t="s">
        <v>372</v>
      </c>
      <c r="L7" s="17"/>
      <c r="M7" s="17"/>
      <c r="N7" s="17"/>
      <c r="O7" s="17"/>
      <c r="P7" s="17"/>
      <c r="Q7" s="74"/>
      <c r="R7" s="74"/>
      <c r="S7" s="74"/>
      <c r="T7" s="74"/>
      <c r="U7" s="74"/>
      <c r="V7" s="74"/>
      <c r="W7" s="74"/>
      <c r="X7" s="53"/>
      <c r="Y7" s="53"/>
      <c r="Z7" s="53"/>
      <c r="AA7" s="53"/>
      <c r="AB7" s="53"/>
    </row>
    <row r="8" spans="1:28" ht="13.5" customHeight="1" x14ac:dyDescent="0.15">
      <c r="A8" s="245" t="s">
        <v>27</v>
      </c>
      <c r="B8" s="146" t="s">
        <v>2</v>
      </c>
      <c r="C8" s="147"/>
      <c r="D8" s="148"/>
      <c r="E8" s="146" t="str">
        <f>IF(B9="ポスター発表","（ 領域 ）",IF(B9="研究発表","発表部門","発表部門"))</f>
        <v>発表部門</v>
      </c>
      <c r="F8" s="147"/>
      <c r="G8" s="147"/>
      <c r="H8" s="147"/>
      <c r="I8" s="147"/>
      <c r="J8" s="148"/>
      <c r="K8" s="146" t="s">
        <v>28</v>
      </c>
      <c r="L8" s="147"/>
      <c r="M8" s="147"/>
      <c r="N8" s="147"/>
      <c r="O8" s="147"/>
      <c r="P8" s="148"/>
      <c r="Q8" s="79"/>
      <c r="R8" s="80"/>
      <c r="S8" s="80"/>
      <c r="T8" s="80"/>
      <c r="U8" s="80"/>
      <c r="V8" s="80"/>
      <c r="W8" s="74"/>
      <c r="X8" s="53"/>
      <c r="Y8" s="53"/>
      <c r="Z8" s="53"/>
      <c r="AA8" s="53"/>
      <c r="AB8" s="53"/>
    </row>
    <row r="9" spans="1:28" ht="30" customHeight="1" x14ac:dyDescent="0.15">
      <c r="A9" s="286"/>
      <c r="B9" s="269" t="str">
        <f>IF(様式2記入例!B17="","",様式2記入例!B17)</f>
        <v>研究発表</v>
      </c>
      <c r="C9" s="270"/>
      <c r="D9" s="271"/>
      <c r="E9" s="269" t="str">
        <f>IF(様式2記入例!F17="","",様式2記入例!F17)</f>
        <v>物理</v>
      </c>
      <c r="F9" s="270"/>
      <c r="G9" s="270"/>
      <c r="H9" s="270"/>
      <c r="I9" s="270"/>
      <c r="J9" s="271"/>
      <c r="K9" s="269" t="str">
        <f>IF(様式2記入例!L17="","",様式2記入例!L17)</f>
        <v>無</v>
      </c>
      <c r="L9" s="270"/>
      <c r="M9" s="270"/>
      <c r="N9" s="270"/>
      <c r="O9" s="270"/>
      <c r="P9" s="271"/>
      <c r="Q9" s="79"/>
      <c r="R9" s="80"/>
      <c r="S9" s="80"/>
      <c r="T9" s="80"/>
      <c r="U9" s="80"/>
      <c r="V9" s="80"/>
      <c r="W9" s="74"/>
      <c r="X9" s="53"/>
      <c r="Y9" s="53"/>
      <c r="Z9" s="53"/>
      <c r="AA9" s="53"/>
      <c r="AB9" s="53"/>
    </row>
    <row r="10" spans="1:28" ht="13.5" customHeight="1" x14ac:dyDescent="0.15">
      <c r="A10" s="19" t="s">
        <v>0</v>
      </c>
      <c r="B10" s="298" t="str">
        <f>IF(様式2記入例!B9="","",様式2記入例!B9)</f>
        <v>かごしまけんりつ●●こうとうがっこう</v>
      </c>
      <c r="C10" s="299"/>
      <c r="D10" s="299"/>
      <c r="E10" s="299"/>
      <c r="F10" s="299"/>
      <c r="G10" s="299"/>
      <c r="H10" s="299"/>
      <c r="I10" s="299"/>
      <c r="J10" s="300"/>
      <c r="K10" s="276" t="s">
        <v>12</v>
      </c>
      <c r="L10" s="277"/>
      <c r="M10" s="277"/>
      <c r="N10" s="277"/>
      <c r="O10" s="277"/>
      <c r="P10" s="278"/>
      <c r="Q10" s="79"/>
      <c r="R10" s="80"/>
      <c r="S10" s="80"/>
      <c r="T10" s="80"/>
      <c r="U10" s="80"/>
      <c r="V10" s="80"/>
      <c r="W10" s="74"/>
      <c r="X10" s="53"/>
      <c r="Y10" s="53"/>
      <c r="Z10" s="53"/>
      <c r="AA10" s="53"/>
      <c r="AB10" s="53"/>
    </row>
    <row r="11" spans="1:28" ht="28.15" customHeight="1" x14ac:dyDescent="0.15">
      <c r="A11" s="11" t="s">
        <v>20</v>
      </c>
      <c r="B11" s="262" t="str">
        <f>IF(様式2記入例!B10="","",様式2記入例!B10)</f>
        <v>鹿児島県立●●高等学校</v>
      </c>
      <c r="C11" s="263"/>
      <c r="D11" s="263"/>
      <c r="E11" s="263"/>
      <c r="F11" s="263"/>
      <c r="G11" s="263"/>
      <c r="H11" s="263"/>
      <c r="I11" s="263"/>
      <c r="J11" s="264"/>
      <c r="K11" s="256" t="str">
        <f>IF(様式2記入例!B14="","",様式2記入例!B14)</f>
        <v>科学部</v>
      </c>
      <c r="L11" s="257"/>
      <c r="M11" s="257"/>
      <c r="N11" s="257"/>
      <c r="O11" s="257"/>
      <c r="P11" s="258"/>
      <c r="Q11" s="79"/>
      <c r="R11" s="80"/>
      <c r="S11" s="80"/>
      <c r="T11" s="80"/>
      <c r="U11" s="80"/>
      <c r="V11" s="80"/>
      <c r="W11" s="74"/>
      <c r="X11" s="53"/>
      <c r="Y11" s="53"/>
      <c r="Z11" s="53"/>
      <c r="AA11" s="53"/>
      <c r="AB11" s="53"/>
    </row>
    <row r="12" spans="1:28" ht="17.100000000000001" customHeight="1" x14ac:dyDescent="0.15">
      <c r="A12" s="6" t="s">
        <v>0</v>
      </c>
      <c r="B12" s="280" t="str">
        <f>IF(様式2記入例!K13="","",様式2記入例!K13)</f>
        <v>かごしま　だいすき</v>
      </c>
      <c r="C12" s="244"/>
      <c r="D12" s="244"/>
      <c r="E12" s="244"/>
      <c r="F12" s="244"/>
      <c r="G12" s="244"/>
      <c r="H12" s="244"/>
      <c r="I12" s="248"/>
      <c r="J12" s="146" t="s">
        <v>130</v>
      </c>
      <c r="K12" s="147"/>
      <c r="L12" s="147"/>
      <c r="M12" s="147"/>
      <c r="N12" s="147"/>
      <c r="O12" s="147"/>
      <c r="P12" s="148"/>
      <c r="Q12" s="74"/>
      <c r="R12" s="74"/>
      <c r="S12" s="74"/>
      <c r="T12" s="74"/>
      <c r="U12" s="74"/>
      <c r="V12" s="74"/>
      <c r="W12" s="74"/>
      <c r="X12" s="53"/>
      <c r="Y12" s="53"/>
      <c r="Z12" s="53"/>
      <c r="AA12" s="53"/>
      <c r="AB12" s="53"/>
    </row>
    <row r="13" spans="1:28" ht="33.75" customHeight="1" x14ac:dyDescent="0.15">
      <c r="A13" s="12" t="s">
        <v>22</v>
      </c>
      <c r="B13" s="269" t="str">
        <f>IF(様式2記入例!K14="","",様式2記入例!K14)</f>
        <v>鹿児島　大好</v>
      </c>
      <c r="C13" s="270"/>
      <c r="D13" s="270"/>
      <c r="E13" s="270"/>
      <c r="F13" s="270"/>
      <c r="G13" s="270"/>
      <c r="H13" s="270"/>
      <c r="I13" s="270"/>
      <c r="J13" s="262" t="str">
        <f>IF(様式2記入例!K15="","",様式2記入例!K15)</f>
        <v>●●●●●@●●.jp</v>
      </c>
      <c r="K13" s="263"/>
      <c r="L13" s="263"/>
      <c r="M13" s="263"/>
      <c r="N13" s="263"/>
      <c r="O13" s="263"/>
      <c r="P13" s="264"/>
      <c r="Q13" s="294" t="s">
        <v>387</v>
      </c>
      <c r="R13" s="295"/>
      <c r="S13" s="295"/>
      <c r="T13" s="295"/>
      <c r="U13" s="295"/>
      <c r="V13" s="295"/>
      <c r="W13" s="295"/>
      <c r="X13" s="53"/>
      <c r="Y13" s="53"/>
      <c r="Z13" s="53"/>
      <c r="AA13" s="53"/>
      <c r="AB13" s="53"/>
    </row>
    <row r="14" spans="1:28" ht="25.5" customHeight="1" x14ac:dyDescent="0.15">
      <c r="A14" s="26" t="s">
        <v>84</v>
      </c>
      <c r="B14" s="466" t="s">
        <v>333</v>
      </c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8"/>
      <c r="Q14" s="288" t="s">
        <v>310</v>
      </c>
      <c r="R14" s="119"/>
      <c r="S14" s="119"/>
      <c r="T14" s="119"/>
      <c r="U14" s="119"/>
      <c r="V14" s="119"/>
      <c r="W14" s="119"/>
      <c r="X14" s="53"/>
      <c r="Y14" s="53"/>
      <c r="Z14" s="53"/>
      <c r="AA14" s="53"/>
      <c r="AB14" s="53"/>
    </row>
    <row r="15" spans="1:28" ht="59.25" customHeight="1" x14ac:dyDescent="0.15">
      <c r="A15" s="7" t="s">
        <v>13</v>
      </c>
      <c r="B15" s="436" t="s">
        <v>332</v>
      </c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37"/>
      <c r="Q15" s="288"/>
      <c r="R15" s="119"/>
      <c r="S15" s="119"/>
      <c r="T15" s="119"/>
      <c r="U15" s="119"/>
      <c r="V15" s="119"/>
      <c r="W15" s="119"/>
      <c r="X15" s="53"/>
      <c r="Y15" s="53"/>
      <c r="Z15" s="53"/>
      <c r="AA15" s="53"/>
      <c r="AB15" s="53"/>
    </row>
    <row r="16" spans="1:28" ht="18" customHeight="1" x14ac:dyDescent="0.15">
      <c r="A16" s="245" t="s">
        <v>390</v>
      </c>
      <c r="B16" s="238">
        <v>1</v>
      </c>
      <c r="C16" s="8" t="s">
        <v>0</v>
      </c>
      <c r="D16" s="243" t="str">
        <f>IF(様式2記入例!D18:L18="","",様式2記入例!D18:L18)</f>
        <v>たねがしま</v>
      </c>
      <c r="E16" s="244"/>
      <c r="F16" s="244"/>
      <c r="G16" s="244"/>
      <c r="H16" s="244" t="str">
        <f>IF(様式2記入例!I18="","",様式2記入例!I18)</f>
        <v>はなこ</v>
      </c>
      <c r="I16" s="244"/>
      <c r="J16" s="244"/>
      <c r="K16" s="248"/>
      <c r="L16" s="240" t="s">
        <v>4</v>
      </c>
      <c r="M16" s="241"/>
      <c r="N16" s="242"/>
      <c r="O16" s="146" t="s">
        <v>17</v>
      </c>
      <c r="P16" s="148"/>
      <c r="Q16" s="74"/>
      <c r="R16" s="74"/>
      <c r="S16" s="74"/>
      <c r="T16" s="74"/>
      <c r="U16" s="74"/>
      <c r="V16" s="74"/>
      <c r="W16" s="74"/>
      <c r="X16" s="53"/>
      <c r="Y16" s="53"/>
      <c r="Z16" s="53"/>
      <c r="AA16" s="53"/>
      <c r="AB16" s="53"/>
    </row>
    <row r="17" spans="1:28" ht="36" customHeight="1" x14ac:dyDescent="0.15">
      <c r="A17" s="246"/>
      <c r="B17" s="239"/>
      <c r="C17" s="9" t="s">
        <v>209</v>
      </c>
      <c r="D17" s="235" t="str">
        <f>IF(様式2記入例!D19:L19="","",様式2記入例!D19:L19)</f>
        <v>種子島</v>
      </c>
      <c r="E17" s="236"/>
      <c r="F17" s="236"/>
      <c r="G17" s="236"/>
      <c r="H17" s="236" t="str">
        <f>IF(様式2記入例!I19="","",様式2記入例!I19)</f>
        <v>花子</v>
      </c>
      <c r="I17" s="236"/>
      <c r="J17" s="236"/>
      <c r="K17" s="237"/>
      <c r="L17" s="233" t="str">
        <f>IF(様式2記入例!N19="","",様式2記入例!N19)</f>
        <v>2年</v>
      </c>
      <c r="M17" s="252"/>
      <c r="N17" s="234"/>
      <c r="O17" s="233" t="str">
        <f>IF(様式2記入例!Q19="","",様式2記入例!Q19)</f>
        <v>女</v>
      </c>
      <c r="P17" s="234"/>
      <c r="Q17" s="74"/>
      <c r="R17" s="74"/>
      <c r="S17" s="74"/>
      <c r="T17" s="74"/>
      <c r="U17" s="74"/>
      <c r="V17" s="74"/>
      <c r="W17" s="74"/>
      <c r="X17" s="53"/>
      <c r="Y17" s="53"/>
      <c r="Z17" s="53"/>
      <c r="AA17" s="53"/>
      <c r="AB17" s="53"/>
    </row>
    <row r="18" spans="1:28" ht="18" customHeight="1" x14ac:dyDescent="0.15">
      <c r="A18" s="246"/>
      <c r="B18" s="238">
        <v>2</v>
      </c>
      <c r="C18" s="3" t="s">
        <v>0</v>
      </c>
      <c r="D18" s="243" t="str">
        <f>IF(様式2記入例!D20:L20="","",様式2記入例!D20:L20)</f>
        <v>やくしま</v>
      </c>
      <c r="E18" s="244"/>
      <c r="F18" s="244"/>
      <c r="G18" s="244"/>
      <c r="H18" s="244" t="str">
        <f>IF(様式2記入例!I20="","",様式2記入例!I20)</f>
        <v>たろう</v>
      </c>
      <c r="I18" s="244"/>
      <c r="J18" s="244"/>
      <c r="K18" s="248"/>
      <c r="L18" s="240" t="s">
        <v>4</v>
      </c>
      <c r="M18" s="241"/>
      <c r="N18" s="242"/>
      <c r="O18" s="146" t="s">
        <v>17</v>
      </c>
      <c r="P18" s="148"/>
      <c r="Q18" s="74"/>
      <c r="R18" s="74"/>
      <c r="S18" s="74"/>
      <c r="T18" s="74"/>
      <c r="U18" s="74"/>
      <c r="V18" s="74"/>
      <c r="W18" s="74"/>
      <c r="X18" s="53"/>
      <c r="Y18" s="53"/>
      <c r="Z18" s="53"/>
      <c r="AA18" s="53"/>
      <c r="AB18" s="53"/>
    </row>
    <row r="19" spans="1:28" ht="36" customHeight="1" x14ac:dyDescent="0.15">
      <c r="A19" s="247"/>
      <c r="B19" s="239"/>
      <c r="C19" s="5" t="s">
        <v>209</v>
      </c>
      <c r="D19" s="235" t="str">
        <f>IF(様式2記入例!D21:L21="","",様式2記入例!D21:L21)</f>
        <v>屋久島</v>
      </c>
      <c r="E19" s="236"/>
      <c r="F19" s="236"/>
      <c r="G19" s="236"/>
      <c r="H19" s="236" t="str">
        <f>IF(様式2記入例!I21="","",様式2記入例!I21)</f>
        <v>太郎</v>
      </c>
      <c r="I19" s="236"/>
      <c r="J19" s="236"/>
      <c r="K19" s="237"/>
      <c r="L19" s="233" t="str">
        <f>IF(様式2記入例!N21="","",様式2記入例!N21)</f>
        <v>2年</v>
      </c>
      <c r="M19" s="252"/>
      <c r="N19" s="234"/>
      <c r="O19" s="233" t="str">
        <f>IF(様式2記入例!Q21="","",様式2記入例!Q21)</f>
        <v>男</v>
      </c>
      <c r="P19" s="234"/>
      <c r="Q19" s="74"/>
      <c r="R19" s="74"/>
      <c r="S19" s="74"/>
      <c r="T19" s="74"/>
      <c r="U19" s="74"/>
      <c r="V19" s="74"/>
      <c r="W19" s="74"/>
      <c r="X19" s="53"/>
      <c r="Y19" s="53"/>
      <c r="Z19" s="53"/>
      <c r="AA19" s="53"/>
      <c r="AB19" s="53"/>
    </row>
    <row r="20" spans="1:28" ht="102" customHeight="1" x14ac:dyDescent="0.15">
      <c r="A20" s="463" t="s">
        <v>377</v>
      </c>
      <c r="B20" s="230" t="s">
        <v>358</v>
      </c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5"/>
      <c r="Q20" s="267" t="s">
        <v>383</v>
      </c>
      <c r="R20" s="268"/>
      <c r="S20" s="268"/>
      <c r="T20" s="268"/>
      <c r="U20" s="268"/>
      <c r="V20" s="268"/>
      <c r="W20" s="268"/>
      <c r="X20" s="53"/>
      <c r="Y20" s="53"/>
      <c r="Z20" s="53"/>
      <c r="AA20" s="53"/>
      <c r="AB20" s="53"/>
    </row>
    <row r="21" spans="1:28" ht="18.75" customHeight="1" x14ac:dyDescent="0.15">
      <c r="A21" s="246"/>
      <c r="B21" s="272" t="s">
        <v>320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4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ht="46.15" customHeight="1" x14ac:dyDescent="0.15">
      <c r="A22" s="247"/>
      <c r="B22" s="249" t="s">
        <v>334</v>
      </c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1"/>
      <c r="Q22" s="265" t="s">
        <v>131</v>
      </c>
      <c r="R22" s="266"/>
      <c r="S22" s="266"/>
      <c r="T22" s="266"/>
      <c r="U22" s="266"/>
      <c r="V22" s="266"/>
      <c r="W22" s="266"/>
      <c r="X22" s="53"/>
      <c r="Y22" s="53"/>
      <c r="Z22" s="53"/>
      <c r="AA22" s="53"/>
      <c r="AB22" s="53"/>
    </row>
    <row r="23" spans="1:28" ht="129.6" customHeight="1" x14ac:dyDescent="0.15">
      <c r="A23" s="253" t="s">
        <v>376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5"/>
      <c r="Q23" s="54"/>
      <c r="R23" s="54"/>
      <c r="S23" s="54"/>
      <c r="T23" s="54"/>
      <c r="U23" s="54"/>
      <c r="V23" s="54"/>
      <c r="W23" s="53"/>
      <c r="X23" s="53"/>
      <c r="Y23" s="53"/>
      <c r="Z23" s="53"/>
      <c r="AA23" s="53"/>
      <c r="AB23" s="53"/>
    </row>
    <row r="24" spans="1:28" ht="18.75" customHeight="1" x14ac:dyDescent="0.15"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15" customHeight="1" x14ac:dyDescent="0.15">
      <c r="K25" s="90"/>
      <c r="L25" s="125" t="s">
        <v>299</v>
      </c>
      <c r="M25" s="126"/>
      <c r="N25" s="126"/>
      <c r="O25" s="126"/>
      <c r="P25" s="127"/>
      <c r="Q25" s="53"/>
      <c r="R25" s="53"/>
      <c r="S25" s="53"/>
      <c r="T25" s="53"/>
      <c r="U25" s="53"/>
      <c r="V25" s="55"/>
      <c r="W25" s="53"/>
      <c r="X25" s="53"/>
      <c r="Y25" s="53"/>
      <c r="Z25" s="53"/>
      <c r="AA25" s="53"/>
      <c r="AB25" s="53"/>
    </row>
    <row r="26" spans="1:28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x14ac:dyDescent="0.1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28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28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28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28" x14ac:dyDescent="0.1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28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spans="1:28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spans="1:28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spans="1:28" hidden="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spans="1:28" hidden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8" hidden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8" hidden="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 hidden="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 hidden="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spans="1:28" hidden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spans="1:28" hidden="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1:28" hidden="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 hidden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hidden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spans="1:28" hidden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spans="1:28" hidden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spans="1:28" hidden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spans="1:28" hidden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spans="1:28" hidden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 hidden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spans="1:28" hidden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spans="1:28" hidden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spans="1:28" hidden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spans="1:28" hidden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spans="1:28" hidden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spans="1:28" hidden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spans="1:28" hidden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spans="1:28" hidden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spans="1:28" hidden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hidden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hidden="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spans="1:28" hidden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spans="1:28" hidden="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</row>
    <row r="72" spans="1:28" hidden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</row>
    <row r="73" spans="1:28" hidden="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</row>
    <row r="74" spans="1:28" hidden="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</row>
    <row r="75" spans="1:28" hidden="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</row>
    <row r="76" spans="1:28" hidden="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  <row r="77" spans="1:28" hidden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</row>
    <row r="78" spans="1:28" hidden="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</row>
    <row r="79" spans="1:28" hidden="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</row>
    <row r="80" spans="1:28" hidden="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</row>
    <row r="81" spans="1:28" hidden="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</row>
    <row r="82" spans="1:28" hidden="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</row>
    <row r="83" spans="1:28" hidden="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</row>
    <row r="84" spans="1:28" hidden="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</row>
    <row r="85" spans="1:28" hidden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</row>
    <row r="86" spans="1:28" hidden="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</row>
    <row r="87" spans="1:28" hidden="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</row>
    <row r="88" spans="1:28" hidden="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</row>
    <row r="89" spans="1:28" hidden="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</row>
    <row r="90" spans="1:28" hidden="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</row>
    <row r="91" spans="1:28" hidden="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</row>
    <row r="92" spans="1:28" hidden="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</row>
    <row r="93" spans="1:28" hidden="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</row>
    <row r="94" spans="1:28" hidden="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</row>
    <row r="95" spans="1:28" hidden="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 spans="1:28" hidden="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 spans="1:28" hidden="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</row>
    <row r="98" spans="1:28" hidden="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</row>
    <row r="99" spans="1:28" hidden="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  <row r="100" spans="1:28" hidden="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</row>
    <row r="101" spans="1:28" hidden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</row>
    <row r="102" spans="1:28" hidden="1" x14ac:dyDescent="0.15">
      <c r="A102" s="53">
        <f>F6</f>
        <v>46</v>
      </c>
      <c r="B102" s="53" t="s">
        <v>98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spans="1:28" hidden="1" x14ac:dyDescent="0.15">
      <c r="A103" s="53">
        <f>K6</f>
        <v>0</v>
      </c>
      <c r="B103" s="53" t="s">
        <v>96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spans="1:28" hidden="1" x14ac:dyDescent="0.15">
      <c r="A104" s="53">
        <f>N6</f>
        <v>0</v>
      </c>
      <c r="B104" s="53" t="s">
        <v>97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spans="1:28" hidden="1" x14ac:dyDescent="0.15">
      <c r="A105" s="53" t="str">
        <f>B9</f>
        <v>研究発表</v>
      </c>
      <c r="B105" s="53" t="s">
        <v>106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spans="1:28" hidden="1" x14ac:dyDescent="0.15">
      <c r="A106" s="53" t="str">
        <f>E9</f>
        <v>物理</v>
      </c>
      <c r="B106" s="53" t="s">
        <v>107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spans="1:28" hidden="1" x14ac:dyDescent="0.15">
      <c r="A107" s="53" t="str">
        <f>B11</f>
        <v>鹿児島県立●●高等学校</v>
      </c>
      <c r="B107" s="53" t="s">
        <v>168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spans="1:28" hidden="1" x14ac:dyDescent="0.15">
      <c r="A108" s="53" t="str">
        <f>K11</f>
        <v>科学部</v>
      </c>
      <c r="B108" s="53" t="s">
        <v>169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spans="1:28" hidden="1" x14ac:dyDescent="0.15">
      <c r="A109" s="53" t="str">
        <f>B13</f>
        <v>鹿児島　大好</v>
      </c>
      <c r="B109" s="53" t="s">
        <v>22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spans="1:28" hidden="1" x14ac:dyDescent="0.15">
      <c r="A110" s="53" t="str">
        <f>J13</f>
        <v>●●●●●@●●.jp</v>
      </c>
      <c r="B110" s="53" t="s">
        <v>130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spans="1:28" hidden="1" x14ac:dyDescent="0.15">
      <c r="A111" s="53" t="str">
        <f>B14</f>
        <v>あすかじだいからつづくたいしんこうぞう</v>
      </c>
      <c r="B111" s="53" t="s">
        <v>172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spans="1:28" hidden="1" x14ac:dyDescent="0.15">
      <c r="A112" s="53" t="str">
        <f>B15</f>
        <v>飛鳥時代から続く耐震構造</v>
      </c>
      <c r="B112" s="53" t="s">
        <v>173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spans="1:28" hidden="1" x14ac:dyDescent="0.15">
      <c r="A113" s="53" t="str">
        <f>D16</f>
        <v>たねがしま</v>
      </c>
      <c r="B113" s="53" t="s">
        <v>174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spans="1:28" hidden="1" x14ac:dyDescent="0.15">
      <c r="A114" s="53" t="str">
        <f>H16</f>
        <v>はなこ</v>
      </c>
      <c r="B114" s="53" t="s">
        <v>175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spans="1:28" hidden="1" x14ac:dyDescent="0.15">
      <c r="A115" s="53" t="str">
        <f>D17</f>
        <v>種子島</v>
      </c>
      <c r="B115" s="53" t="s">
        <v>176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spans="1:28" hidden="1" x14ac:dyDescent="0.15">
      <c r="A116" s="53" t="str">
        <f>H17</f>
        <v>花子</v>
      </c>
      <c r="B116" s="53" t="s">
        <v>177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spans="1:28" hidden="1" x14ac:dyDescent="0.15">
      <c r="A117" s="53" t="str">
        <f>B20</f>
        <v xml:space="preserve">・事務局が用意したPCを使用したいです。
</v>
      </c>
      <c r="B117" s="53" t="s">
        <v>178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spans="1:28" hidden="1" x14ac:dyDescent="0.15">
      <c r="A118" s="53" t="str">
        <f>B22</f>
        <v>なし</v>
      </c>
      <c r="B118" s="53" t="s">
        <v>179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spans="1:28" hidden="1" x14ac:dyDescent="0.1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spans="1:28" hidden="1" x14ac:dyDescent="0.1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1:28" x14ac:dyDescent="0.1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spans="1:28" x14ac:dyDescent="0.1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spans="1:28" x14ac:dyDescent="0.1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spans="1:28" x14ac:dyDescent="0.1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spans="1:28" x14ac:dyDescent="0.1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spans="1:28" x14ac:dyDescent="0.1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spans="1:28" x14ac:dyDescent="0.1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spans="1:28" x14ac:dyDescent="0.1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x14ac:dyDescent="0.1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spans="1:28" x14ac:dyDescent="0.1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spans="1:28" x14ac:dyDescent="0.1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spans="1:28" x14ac:dyDescent="0.1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spans="1:28" x14ac:dyDescent="0.1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spans="1:28" x14ac:dyDescent="0.1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spans="1:28" x14ac:dyDescent="0.1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spans="1:28" x14ac:dyDescent="0.1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spans="1:28" x14ac:dyDescent="0.1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spans="1:28" x14ac:dyDescent="0.1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1:28" x14ac:dyDescent="0.1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spans="1:28" x14ac:dyDescent="0.1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spans="1:28" x14ac:dyDescent="0.1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spans="1:28" x14ac:dyDescent="0.1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spans="1:28" x14ac:dyDescent="0.1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spans="1:28" x14ac:dyDescent="0.1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spans="1:28" x14ac:dyDescent="0.1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spans="1:28" x14ac:dyDescent="0.1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spans="1:28" x14ac:dyDescent="0.1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</row>
    <row r="148" spans="1:28" x14ac:dyDescent="0.1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</row>
    <row r="149" spans="1:28" x14ac:dyDescent="0.1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</row>
    <row r="150" spans="1:28" x14ac:dyDescent="0.1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</row>
    <row r="151" spans="1:28" x14ac:dyDescent="0.1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</row>
    <row r="152" spans="1:28" x14ac:dyDescent="0.1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</row>
    <row r="153" spans="1:28" x14ac:dyDescent="0.1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</row>
    <row r="154" spans="1:28" x14ac:dyDescent="0.1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</row>
    <row r="155" spans="1:28" x14ac:dyDescent="0.1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</row>
    <row r="156" spans="1:28" x14ac:dyDescent="0.1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</row>
    <row r="157" spans="1:28" x14ac:dyDescent="0.1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</row>
    <row r="158" spans="1:28" x14ac:dyDescent="0.1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</row>
    <row r="159" spans="1:28" x14ac:dyDescent="0.1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</row>
    <row r="160" spans="1:28" x14ac:dyDescent="0.1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</row>
    <row r="161" spans="1:28" x14ac:dyDescent="0.1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</row>
    <row r="162" spans="1:28" x14ac:dyDescent="0.1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</row>
    <row r="163" spans="1:28" x14ac:dyDescent="0.1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</row>
    <row r="164" spans="1:28" x14ac:dyDescent="0.1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</row>
  </sheetData>
  <sheetProtection selectLockedCells="1"/>
  <mergeCells count="62">
    <mergeCell ref="N6:P6"/>
    <mergeCell ref="G2:I2"/>
    <mergeCell ref="J2:P2"/>
    <mergeCell ref="Q2:W3"/>
    <mergeCell ref="A3:E4"/>
    <mergeCell ref="G3:I3"/>
    <mergeCell ref="J3:P3"/>
    <mergeCell ref="Q6:W6"/>
    <mergeCell ref="A5:E6"/>
    <mergeCell ref="F5:G5"/>
    <mergeCell ref="H5:J5"/>
    <mergeCell ref="K5:M5"/>
    <mergeCell ref="N5:P5"/>
    <mergeCell ref="F6:G6"/>
    <mergeCell ref="H6:J6"/>
    <mergeCell ref="K6:M6"/>
    <mergeCell ref="A8:A9"/>
    <mergeCell ref="B8:D8"/>
    <mergeCell ref="E8:J8"/>
    <mergeCell ref="K8:P8"/>
    <mergeCell ref="B9:D9"/>
    <mergeCell ref="E9:J9"/>
    <mergeCell ref="K9:P9"/>
    <mergeCell ref="B10:J10"/>
    <mergeCell ref="K10:P10"/>
    <mergeCell ref="B11:J11"/>
    <mergeCell ref="K11:P11"/>
    <mergeCell ref="B12:I12"/>
    <mergeCell ref="J12:P12"/>
    <mergeCell ref="A16:A19"/>
    <mergeCell ref="B16:B17"/>
    <mergeCell ref="D16:G16"/>
    <mergeCell ref="H16:K16"/>
    <mergeCell ref="L16:N16"/>
    <mergeCell ref="B13:I13"/>
    <mergeCell ref="J13:P13"/>
    <mergeCell ref="B14:P14"/>
    <mergeCell ref="Q14:W15"/>
    <mergeCell ref="B15:P15"/>
    <mergeCell ref="Q13:W13"/>
    <mergeCell ref="O16:P16"/>
    <mergeCell ref="D17:G17"/>
    <mergeCell ref="H17:K17"/>
    <mergeCell ref="L17:N17"/>
    <mergeCell ref="O17:P17"/>
    <mergeCell ref="L25:P25"/>
    <mergeCell ref="D19:G19"/>
    <mergeCell ref="H19:K19"/>
    <mergeCell ref="L19:N19"/>
    <mergeCell ref="O19:P19"/>
    <mergeCell ref="B20:P20"/>
    <mergeCell ref="B18:B19"/>
    <mergeCell ref="D18:G18"/>
    <mergeCell ref="H18:K18"/>
    <mergeCell ref="L18:N18"/>
    <mergeCell ref="O18:P18"/>
    <mergeCell ref="Q20:W20"/>
    <mergeCell ref="B21:P21"/>
    <mergeCell ref="B22:P22"/>
    <mergeCell ref="Q22:W22"/>
    <mergeCell ref="A23:P23"/>
    <mergeCell ref="A20:A22"/>
  </mergeCells>
  <phoneticPr fontId="2"/>
  <conditionalFormatting sqref="B9:P9 B10:J10 B11:P11 B12:I12 B13:P13">
    <cfRule type="cellIs" dxfId="18" priority="2" operator="between">
      <formula>""</formula>
      <formula>""</formula>
    </cfRule>
  </conditionalFormatting>
  <conditionalFormatting sqref="B14:P15">
    <cfRule type="cellIs" dxfId="17" priority="4" stopIfTrue="1" operator="equal">
      <formula>0</formula>
    </cfRule>
  </conditionalFormatting>
  <conditionalFormatting sqref="B20:P20">
    <cfRule type="cellIs" dxfId="16" priority="6" stopIfTrue="1" operator="equal">
      <formula>0</formula>
    </cfRule>
  </conditionalFormatting>
  <conditionalFormatting sqref="B22:P22">
    <cfRule type="cellIs" dxfId="15" priority="7" stopIfTrue="1" operator="equal">
      <formula>0</formula>
    </cfRule>
  </conditionalFormatting>
  <conditionalFormatting sqref="D16:K16 D17:P17 D18:K18 D19:P19">
    <cfRule type="cellIs" dxfId="14" priority="1" operator="between">
      <formula>""</formula>
      <formula>""</formula>
    </cfRule>
  </conditionalFormatting>
  <conditionalFormatting sqref="F6:G6">
    <cfRule type="cellIs" dxfId="13" priority="3" operator="between">
      <formula>""</formula>
      <formula>""</formula>
    </cfRule>
  </conditionalFormatting>
  <pageMargins left="0.78740157480314965" right="0.78740157480314965" top="0.78740157480314965" bottom="0.59055118110236227" header="0.31496062992125984" footer="0.31496062992125984"/>
  <pageSetup paperSize="9" orientation="portrait" r:id="rId1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46"/>
  <sheetViews>
    <sheetView showGridLines="0" topLeftCell="B1" zoomScale="107" zoomScaleNormal="107" zoomScaleSheetLayoutView="100" workbookViewId="0">
      <selection activeCell="G45" sqref="G45"/>
    </sheetView>
  </sheetViews>
  <sheetFormatPr defaultColWidth="8.875" defaultRowHeight="13.5" x14ac:dyDescent="0.15"/>
  <cols>
    <col min="1" max="1" width="7.375" customWidth="1"/>
    <col min="2" max="13" width="6.625" customWidth="1"/>
    <col min="14" max="14" width="41.375" customWidth="1"/>
    <col min="15" max="15" width="11.875" customWidth="1"/>
  </cols>
  <sheetData>
    <row r="1" spans="1:21" x14ac:dyDescent="0.15">
      <c r="M1" s="89" t="s">
        <v>301</v>
      </c>
    </row>
    <row r="2" spans="1:21" ht="20.25" customHeight="1" x14ac:dyDescent="0.15">
      <c r="A2" s="28"/>
      <c r="B2" s="28"/>
      <c r="C2" s="13"/>
      <c r="D2" s="13"/>
      <c r="E2" s="13"/>
      <c r="F2" s="13"/>
      <c r="G2" s="13"/>
      <c r="H2" s="73" t="s">
        <v>211</v>
      </c>
      <c r="I2" s="284" t="s">
        <v>239</v>
      </c>
      <c r="J2" s="284"/>
      <c r="K2" s="284"/>
      <c r="L2" s="284"/>
      <c r="M2" s="284"/>
      <c r="N2" s="309" t="s">
        <v>323</v>
      </c>
      <c r="O2" s="309"/>
      <c r="P2" s="309"/>
      <c r="Q2" s="309"/>
      <c r="R2" s="309"/>
      <c r="S2" s="309"/>
      <c r="T2" s="309"/>
      <c r="U2" s="72"/>
    </row>
    <row r="3" spans="1:21" ht="16.5" customHeight="1" x14ac:dyDescent="0.15">
      <c r="A3" s="285" t="s">
        <v>338</v>
      </c>
      <c r="B3" s="285"/>
      <c r="C3" s="285"/>
      <c r="D3" s="285"/>
      <c r="E3" s="285"/>
      <c r="F3" s="285"/>
      <c r="G3" s="27"/>
      <c r="H3" s="287" t="s">
        <v>341</v>
      </c>
      <c r="I3" s="287"/>
      <c r="J3" s="287"/>
      <c r="K3" s="287"/>
      <c r="L3" s="287"/>
      <c r="M3" s="287"/>
      <c r="N3" s="309"/>
      <c r="O3" s="309"/>
      <c r="P3" s="309"/>
      <c r="Q3" s="309"/>
      <c r="R3" s="309"/>
      <c r="S3" s="309"/>
      <c r="T3" s="309"/>
      <c r="U3" s="72"/>
    </row>
    <row r="4" spans="1:21" ht="3.75" customHeight="1" x14ac:dyDescent="0.15">
      <c r="A4" s="285"/>
      <c r="B4" s="285"/>
      <c r="C4" s="285"/>
      <c r="D4" s="285"/>
      <c r="E4" s="285"/>
      <c r="F4" s="285"/>
      <c r="G4" s="1"/>
      <c r="H4" s="1"/>
      <c r="I4" s="1"/>
      <c r="J4" s="1"/>
      <c r="K4" s="1"/>
      <c r="L4" s="1"/>
      <c r="M4" s="1"/>
      <c r="N4" s="309"/>
      <c r="O4" s="309"/>
      <c r="P4" s="309"/>
      <c r="Q4" s="309"/>
      <c r="R4" s="309"/>
      <c r="S4" s="309"/>
      <c r="T4" s="309"/>
      <c r="U4" s="72"/>
    </row>
    <row r="5" spans="1:21" ht="18.75" customHeight="1" x14ac:dyDescent="0.15">
      <c r="A5" s="391" t="s">
        <v>30</v>
      </c>
      <c r="B5" s="391"/>
      <c r="C5" s="391"/>
      <c r="D5" s="391"/>
      <c r="E5" s="391"/>
      <c r="F5" s="391"/>
      <c r="G5" s="98" t="s">
        <v>249</v>
      </c>
      <c r="H5" s="289" t="s">
        <v>11</v>
      </c>
      <c r="I5" s="283"/>
      <c r="J5" s="177" t="s">
        <v>370</v>
      </c>
      <c r="K5" s="177"/>
      <c r="L5" s="177" t="s">
        <v>371</v>
      </c>
      <c r="M5" s="177"/>
      <c r="N5" s="74"/>
      <c r="O5" s="74"/>
      <c r="P5" s="74"/>
      <c r="Q5" s="74"/>
      <c r="R5" s="74"/>
      <c r="S5" s="74"/>
      <c r="T5" s="74"/>
      <c r="U5" s="72"/>
    </row>
    <row r="6" spans="1:21" ht="42" customHeight="1" x14ac:dyDescent="0.15">
      <c r="A6" s="391"/>
      <c r="B6" s="391"/>
      <c r="C6" s="391"/>
      <c r="D6" s="391"/>
      <c r="E6" s="391"/>
      <c r="F6" s="391"/>
      <c r="G6" s="91">
        <v>46</v>
      </c>
      <c r="H6" s="290" t="str">
        <f>様式2!J6</f>
        <v/>
      </c>
      <c r="I6" s="292"/>
      <c r="J6" s="290"/>
      <c r="K6" s="292"/>
      <c r="L6" s="176"/>
      <c r="M6" s="176"/>
      <c r="N6" s="296" t="s">
        <v>322</v>
      </c>
      <c r="O6" s="297"/>
      <c r="P6" s="297"/>
      <c r="Q6" s="297"/>
      <c r="R6" s="297"/>
      <c r="S6" s="297"/>
      <c r="T6" s="297"/>
      <c r="U6" s="72"/>
    </row>
    <row r="7" spans="1:21" ht="17.25" x14ac:dyDescent="0.15">
      <c r="A7" s="169"/>
      <c r="B7" s="169"/>
      <c r="C7" s="169"/>
      <c r="D7" s="169"/>
      <c r="E7" s="169"/>
      <c r="H7" s="2"/>
      <c r="I7" s="363" t="s">
        <v>372</v>
      </c>
      <c r="J7" s="363"/>
      <c r="K7" s="363"/>
      <c r="L7" s="363"/>
      <c r="M7" s="363"/>
      <c r="N7" s="74"/>
      <c r="O7" s="74"/>
      <c r="P7" s="74"/>
      <c r="Q7" s="74"/>
      <c r="R7" s="74"/>
      <c r="S7" s="74"/>
      <c r="T7" s="74"/>
      <c r="U7" s="53"/>
    </row>
    <row r="8" spans="1:21" ht="13.5" customHeight="1" x14ac:dyDescent="0.15">
      <c r="A8" s="313" t="s">
        <v>27</v>
      </c>
      <c r="B8" s="314"/>
      <c r="C8" s="146" t="s">
        <v>2</v>
      </c>
      <c r="D8" s="147"/>
      <c r="E8" s="148"/>
      <c r="F8" s="146" t="str">
        <f>IF(C9="ポスター発表","（ 領域 ）",IF(C9="研究発表","発表部門","発表部門"))</f>
        <v>発表部門</v>
      </c>
      <c r="G8" s="147"/>
      <c r="H8" s="148"/>
      <c r="I8" s="146" t="s">
        <v>28</v>
      </c>
      <c r="J8" s="147"/>
      <c r="K8" s="147"/>
      <c r="L8" s="147"/>
      <c r="M8" s="148"/>
      <c r="N8" s="74"/>
      <c r="O8" s="74"/>
      <c r="P8" s="74"/>
      <c r="Q8" s="74"/>
      <c r="R8" s="74"/>
      <c r="S8" s="74"/>
      <c r="T8" s="74"/>
      <c r="U8" s="53"/>
    </row>
    <row r="9" spans="1:21" ht="30" customHeight="1" x14ac:dyDescent="0.15">
      <c r="A9" s="317"/>
      <c r="B9" s="318"/>
      <c r="C9" s="275" t="str">
        <f>IF(様式2記入例!B17="","",様式2記入例!B17)</f>
        <v>研究発表</v>
      </c>
      <c r="D9" s="236"/>
      <c r="E9" s="237"/>
      <c r="F9" s="275" t="str">
        <f>IF(様式2記入例!F17="","",様式2記入例!F17)</f>
        <v>物理</v>
      </c>
      <c r="G9" s="236"/>
      <c r="H9" s="237"/>
      <c r="I9" s="365" t="str">
        <f>IF(様式2記入例!L17="","",様式2記入例!L17)</f>
        <v>無</v>
      </c>
      <c r="J9" s="366"/>
      <c r="K9" s="366"/>
      <c r="L9" s="366"/>
      <c r="M9" s="367"/>
      <c r="N9" s="330"/>
      <c r="O9" s="331"/>
      <c r="P9" s="331"/>
      <c r="Q9" s="331"/>
      <c r="R9" s="331"/>
      <c r="S9" s="331"/>
      <c r="T9" s="331"/>
      <c r="U9" s="53"/>
    </row>
    <row r="10" spans="1:21" ht="17.25" customHeight="1" x14ac:dyDescent="0.15">
      <c r="A10" s="304" t="s">
        <v>0</v>
      </c>
      <c r="B10" s="305"/>
      <c r="C10" s="364" t="str">
        <f>IF(様式2記入例!B9="","",様式2記入例!B9)</f>
        <v>かごしまけんりつ●●こうとうがっこう</v>
      </c>
      <c r="D10" s="320"/>
      <c r="E10" s="320"/>
      <c r="F10" s="320"/>
      <c r="G10" s="320"/>
      <c r="H10" s="346"/>
      <c r="I10" s="146" t="s">
        <v>12</v>
      </c>
      <c r="J10" s="147"/>
      <c r="K10" s="147"/>
      <c r="L10" s="147"/>
      <c r="M10" s="148"/>
      <c r="N10" s="79"/>
      <c r="O10" s="80"/>
      <c r="P10" s="74"/>
      <c r="Q10" s="74"/>
      <c r="R10" s="74"/>
      <c r="S10" s="74"/>
      <c r="T10" s="74"/>
      <c r="U10" s="53"/>
    </row>
    <row r="11" spans="1:21" ht="30" customHeight="1" x14ac:dyDescent="0.15">
      <c r="A11" s="349" t="s">
        <v>20</v>
      </c>
      <c r="B11" s="350"/>
      <c r="C11" s="368" t="str">
        <f>IF(様式2記入例!B10="","",様式2記入例!B10)</f>
        <v>鹿児島県立●●高等学校</v>
      </c>
      <c r="D11" s="369"/>
      <c r="E11" s="369"/>
      <c r="F11" s="369"/>
      <c r="G11" s="369"/>
      <c r="H11" s="370"/>
      <c r="I11" s="360" t="str">
        <f>IF(様式2記入例!B14="","",様式2記入例!B14)</f>
        <v>科学部</v>
      </c>
      <c r="J11" s="361"/>
      <c r="K11" s="361"/>
      <c r="L11" s="361"/>
      <c r="M11" s="362"/>
      <c r="N11" s="79"/>
      <c r="O11" s="80"/>
      <c r="P11" s="74"/>
      <c r="Q11" s="74"/>
      <c r="R11" s="74"/>
      <c r="S11" s="74"/>
      <c r="T11" s="74"/>
      <c r="U11" s="53"/>
    </row>
    <row r="12" spans="1:21" ht="18" customHeight="1" x14ac:dyDescent="0.15">
      <c r="A12" s="304" t="s">
        <v>0</v>
      </c>
      <c r="B12" s="305"/>
      <c r="C12" s="306" t="str">
        <f>IF(様式2記入例!K13="","",様式2記入例!K13)</f>
        <v>かごしま　だいすき</v>
      </c>
      <c r="D12" s="307"/>
      <c r="E12" s="307"/>
      <c r="F12" s="307"/>
      <c r="G12" s="308"/>
      <c r="H12" s="338" t="s">
        <v>324</v>
      </c>
      <c r="I12" s="339"/>
      <c r="J12" s="339"/>
      <c r="K12" s="339"/>
      <c r="L12" s="339"/>
      <c r="M12" s="340"/>
      <c r="N12" s="74"/>
      <c r="O12" s="74"/>
      <c r="P12" s="74"/>
      <c r="Q12" s="74"/>
      <c r="R12" s="74"/>
      <c r="S12" s="74"/>
      <c r="T12" s="74"/>
      <c r="U12" s="53"/>
    </row>
    <row r="13" spans="1:21" ht="15" customHeight="1" x14ac:dyDescent="0.15">
      <c r="A13" s="400" t="s">
        <v>22</v>
      </c>
      <c r="B13" s="401"/>
      <c r="C13" s="404" t="str">
        <f>IF(様式2記入例!K14="","",様式2記入例!K14)</f>
        <v>鹿児島　大好</v>
      </c>
      <c r="D13" s="405"/>
      <c r="E13" s="405"/>
      <c r="F13" s="405"/>
      <c r="G13" s="406"/>
      <c r="H13" s="341" t="s">
        <v>94</v>
      </c>
      <c r="I13" s="342"/>
      <c r="J13" s="487" t="s">
        <v>335</v>
      </c>
      <c r="K13" s="487"/>
      <c r="L13" s="487"/>
      <c r="M13" s="488"/>
      <c r="N13" s="302" t="s">
        <v>389</v>
      </c>
      <c r="O13" s="303"/>
      <c r="P13" s="303"/>
      <c r="Q13" s="303"/>
      <c r="R13" s="303"/>
      <c r="S13" s="303"/>
      <c r="T13" s="303"/>
      <c r="U13" s="53"/>
    </row>
    <row r="14" spans="1:21" ht="15" customHeight="1" x14ac:dyDescent="0.15">
      <c r="A14" s="402"/>
      <c r="B14" s="403"/>
      <c r="C14" s="407"/>
      <c r="D14" s="408"/>
      <c r="E14" s="408"/>
      <c r="F14" s="408"/>
      <c r="G14" s="409"/>
      <c r="H14" s="344" t="s">
        <v>124</v>
      </c>
      <c r="I14" s="345"/>
      <c r="J14" s="450" t="s">
        <v>336</v>
      </c>
      <c r="K14" s="451"/>
      <c r="L14" s="451"/>
      <c r="M14" s="452"/>
      <c r="N14" s="302"/>
      <c r="O14" s="303"/>
      <c r="P14" s="303"/>
      <c r="Q14" s="303"/>
      <c r="R14" s="303"/>
      <c r="S14" s="303"/>
      <c r="T14" s="303"/>
      <c r="U14" s="53"/>
    </row>
    <row r="15" spans="1:21" ht="18" customHeight="1" x14ac:dyDescent="0.15">
      <c r="A15" s="351" t="s">
        <v>127</v>
      </c>
      <c r="B15" s="396" t="s">
        <v>128</v>
      </c>
      <c r="C15" s="397"/>
      <c r="D15" s="397"/>
      <c r="E15" s="397"/>
      <c r="F15" s="397"/>
      <c r="G15" s="397"/>
      <c r="H15" s="398" t="str">
        <f>IF(C68&gt;=1,"番号の重複があります!","")</f>
        <v/>
      </c>
      <c r="I15" s="398"/>
      <c r="J15" s="398"/>
      <c r="K15" s="398"/>
      <c r="L15" s="398"/>
      <c r="M15" s="399"/>
      <c r="N15" s="302"/>
      <c r="O15" s="303"/>
      <c r="P15" s="303"/>
      <c r="Q15" s="303"/>
      <c r="R15" s="303"/>
      <c r="S15" s="303"/>
      <c r="T15" s="303"/>
      <c r="U15" s="53"/>
    </row>
    <row r="16" spans="1:21" ht="18" customHeight="1" x14ac:dyDescent="0.15">
      <c r="A16" s="352"/>
      <c r="B16" s="47" t="s">
        <v>125</v>
      </c>
      <c r="C16" s="86" t="s">
        <v>126</v>
      </c>
      <c r="D16" s="394" t="s">
        <v>378</v>
      </c>
      <c r="E16" s="394"/>
      <c r="F16" s="394"/>
      <c r="G16" s="394"/>
      <c r="H16" s="47" t="s">
        <v>125</v>
      </c>
      <c r="I16" s="86" t="s">
        <v>126</v>
      </c>
      <c r="J16" s="394" t="s">
        <v>378</v>
      </c>
      <c r="K16" s="394"/>
      <c r="L16" s="394"/>
      <c r="M16" s="395"/>
      <c r="N16" s="332" t="s">
        <v>382</v>
      </c>
      <c r="O16" s="226"/>
      <c r="P16" s="226"/>
      <c r="Q16" s="226"/>
      <c r="R16" s="226"/>
      <c r="S16" s="226"/>
      <c r="T16" s="226"/>
      <c r="U16" s="53"/>
    </row>
    <row r="17" spans="1:21" ht="26.25" customHeight="1" x14ac:dyDescent="0.15">
      <c r="A17" s="352"/>
      <c r="B17" s="47" t="s">
        <v>113</v>
      </c>
      <c r="C17" s="52" t="s">
        <v>277</v>
      </c>
      <c r="D17" s="310" t="str">
        <f t="shared" ref="D17:D24" si="0">IF(C17="","",VLOOKUP(C17,$D$53:$E$67,2,FALSE))</f>
        <v>桜島フェリーで行く！桜島めぐり</v>
      </c>
      <c r="E17" s="310"/>
      <c r="F17" s="310"/>
      <c r="G17" s="310"/>
      <c r="H17" s="47" t="s">
        <v>121</v>
      </c>
      <c r="I17" s="52" t="s">
        <v>284</v>
      </c>
      <c r="J17" s="310" t="str">
        <f t="shared" ref="J17:J21" si="1">IF(I17="","",VLOOKUP(I17,$D$53:$E$67,2,FALSE))</f>
        <v>鹿児島の身近な自然</v>
      </c>
      <c r="K17" s="310"/>
      <c r="L17" s="310"/>
      <c r="M17" s="337"/>
      <c r="N17" s="332"/>
      <c r="O17" s="226"/>
      <c r="P17" s="226"/>
      <c r="Q17" s="226"/>
      <c r="R17" s="226"/>
      <c r="S17" s="226"/>
      <c r="T17" s="226"/>
      <c r="U17" s="53"/>
    </row>
    <row r="18" spans="1:21" ht="26.25" customHeight="1" x14ac:dyDescent="0.15">
      <c r="A18" s="352"/>
      <c r="B18" s="47" t="s">
        <v>114</v>
      </c>
      <c r="C18" s="52" t="s">
        <v>311</v>
      </c>
      <c r="D18" s="310" t="str">
        <f t="shared" si="0"/>
        <v>明治日本の産業革命遺産をめぐる旅</v>
      </c>
      <c r="E18" s="310"/>
      <c r="F18" s="310"/>
      <c r="G18" s="310"/>
      <c r="H18" s="47" t="s">
        <v>123</v>
      </c>
      <c r="I18" s="52" t="s">
        <v>285</v>
      </c>
      <c r="J18" s="310" t="str">
        <f t="shared" si="1"/>
        <v>入来で学ぶ！黒毛和種の飼育と天の川銀河研究</v>
      </c>
      <c r="K18" s="310"/>
      <c r="L18" s="310"/>
      <c r="M18" s="337"/>
      <c r="N18" s="332"/>
      <c r="O18" s="226"/>
      <c r="P18" s="226"/>
      <c r="Q18" s="226"/>
      <c r="R18" s="226"/>
      <c r="S18" s="226"/>
      <c r="T18" s="226"/>
      <c r="U18" s="53"/>
    </row>
    <row r="19" spans="1:21" ht="26.25" customHeight="1" x14ac:dyDescent="0.15">
      <c r="A19" s="352"/>
      <c r="B19" s="47" t="s">
        <v>115</v>
      </c>
      <c r="C19" s="52" t="s">
        <v>278</v>
      </c>
      <c r="D19" s="310" t="str">
        <f t="shared" si="0"/>
        <v>鹿児島の発酵食品を知ろう　味噌作り体験</v>
      </c>
      <c r="E19" s="310"/>
      <c r="F19" s="310"/>
      <c r="G19" s="310"/>
      <c r="H19" s="47" t="s">
        <v>122</v>
      </c>
      <c r="I19" s="52" t="s">
        <v>286</v>
      </c>
      <c r="J19" s="310" t="str">
        <f t="shared" si="1"/>
        <v>エネルギーの活用について学ぶ</v>
      </c>
      <c r="K19" s="310"/>
      <c r="L19" s="310"/>
      <c r="M19" s="337"/>
      <c r="N19" s="332"/>
      <c r="O19" s="226"/>
      <c r="P19" s="226"/>
      <c r="Q19" s="226"/>
      <c r="R19" s="226"/>
      <c r="S19" s="226"/>
      <c r="T19" s="226"/>
      <c r="U19" s="53"/>
    </row>
    <row r="20" spans="1:21" ht="26.25" customHeight="1" x14ac:dyDescent="0.15">
      <c r="A20" s="352"/>
      <c r="B20" s="47" t="s">
        <v>116</v>
      </c>
      <c r="C20" s="52" t="s">
        <v>279</v>
      </c>
      <c r="D20" s="310" t="str">
        <f t="shared" si="0"/>
        <v>あんぎん編み体験＆日本最大級のフラワーパーク散策 </v>
      </c>
      <c r="E20" s="310"/>
      <c r="F20" s="310"/>
      <c r="G20" s="310"/>
      <c r="H20" s="47" t="s">
        <v>291</v>
      </c>
      <c r="I20" s="52" t="s">
        <v>292</v>
      </c>
      <c r="J20" s="310" t="str">
        <f t="shared" si="1"/>
        <v>霧島ジオパーク ～火山が生み出した雄大な景観や自然について学ぶ～</v>
      </c>
      <c r="K20" s="310"/>
      <c r="L20" s="310"/>
      <c r="M20" s="337"/>
      <c r="N20" s="332"/>
      <c r="O20" s="226"/>
      <c r="P20" s="226"/>
      <c r="Q20" s="226"/>
      <c r="R20" s="226"/>
      <c r="S20" s="226"/>
      <c r="T20" s="226"/>
      <c r="U20" s="53"/>
    </row>
    <row r="21" spans="1:21" ht="26.25" customHeight="1" x14ac:dyDescent="0.15">
      <c r="A21" s="352"/>
      <c r="B21" s="47" t="s">
        <v>117</v>
      </c>
      <c r="C21" s="52" t="s">
        <v>280</v>
      </c>
      <c r="D21" s="310" t="str">
        <f t="shared" si="0"/>
        <v>地熱のめぐみを感じよう！</v>
      </c>
      <c r="E21" s="310"/>
      <c r="F21" s="310"/>
      <c r="G21" s="310"/>
      <c r="H21" s="47" t="s">
        <v>304</v>
      </c>
      <c r="I21" s="52" t="s">
        <v>305</v>
      </c>
      <c r="J21" s="357" t="str">
        <f t="shared" si="1"/>
        <v>シラス台地とその活用法について学ぶ</v>
      </c>
      <c r="K21" s="357"/>
      <c r="L21" s="357"/>
      <c r="M21" s="359"/>
      <c r="N21" s="332"/>
      <c r="O21" s="226"/>
      <c r="P21" s="226"/>
      <c r="Q21" s="226"/>
      <c r="R21" s="226"/>
      <c r="S21" s="226"/>
      <c r="T21" s="226"/>
      <c r="U21" s="53"/>
    </row>
    <row r="22" spans="1:21" ht="26.25" customHeight="1" x14ac:dyDescent="0.15">
      <c r="A22" s="352"/>
      <c r="B22" s="47" t="s">
        <v>118</v>
      </c>
      <c r="C22" s="52" t="s">
        <v>281</v>
      </c>
      <c r="D22" s="310" t="str">
        <f t="shared" si="0"/>
        <v>鹿児島の海の魅力にふれる ～バックヤードツアーとウミウシ講座～</v>
      </c>
      <c r="E22" s="310"/>
      <c r="F22" s="310"/>
      <c r="G22" s="410"/>
      <c r="H22" s="354"/>
      <c r="I22" s="355"/>
      <c r="J22" s="355"/>
      <c r="K22" s="355"/>
      <c r="L22" s="355"/>
      <c r="M22" s="356"/>
      <c r="N22" s="332"/>
      <c r="O22" s="226"/>
      <c r="P22" s="226"/>
      <c r="Q22" s="226"/>
      <c r="R22" s="226"/>
      <c r="S22" s="226"/>
      <c r="T22" s="226"/>
      <c r="U22" s="53"/>
    </row>
    <row r="23" spans="1:21" ht="25.9" customHeight="1" x14ac:dyDescent="0.15">
      <c r="A23" s="352"/>
      <c r="B23" s="47" t="s">
        <v>119</v>
      </c>
      <c r="C23" s="52" t="s">
        <v>282</v>
      </c>
      <c r="D23" s="357" t="str">
        <f t="shared" si="0"/>
        <v>航空の世界に触れてみよう </v>
      </c>
      <c r="E23" s="357"/>
      <c r="F23" s="357"/>
      <c r="G23" s="358"/>
      <c r="H23" s="354"/>
      <c r="I23" s="355"/>
      <c r="J23" s="355"/>
      <c r="K23" s="355"/>
      <c r="L23" s="355"/>
      <c r="M23" s="356"/>
      <c r="N23" s="332"/>
      <c r="O23" s="226"/>
      <c r="P23" s="226"/>
      <c r="Q23" s="226"/>
      <c r="R23" s="226"/>
      <c r="S23" s="226"/>
      <c r="T23" s="226"/>
      <c r="U23" s="53"/>
    </row>
    <row r="24" spans="1:21" ht="25.9" customHeight="1" x14ac:dyDescent="0.15">
      <c r="A24" s="353"/>
      <c r="B24" s="101" t="s">
        <v>120</v>
      </c>
      <c r="C24" s="52" t="s">
        <v>283</v>
      </c>
      <c r="D24" s="347" t="str">
        <f t="shared" si="0"/>
        <v>縄文人の火起こし体験・地層見学</v>
      </c>
      <c r="E24" s="347"/>
      <c r="F24" s="347"/>
      <c r="G24" s="348"/>
      <c r="H24" s="354"/>
      <c r="I24" s="355"/>
      <c r="J24" s="355"/>
      <c r="K24" s="355"/>
      <c r="L24" s="355"/>
      <c r="M24" s="356"/>
      <c r="N24" s="100"/>
      <c r="O24" s="99"/>
      <c r="P24" s="99"/>
      <c r="Q24" s="99"/>
      <c r="R24" s="99"/>
      <c r="S24" s="99"/>
      <c r="T24" s="99"/>
      <c r="U24" s="53"/>
    </row>
    <row r="25" spans="1:21" ht="15.6" customHeight="1" x14ac:dyDescent="0.15">
      <c r="A25" s="313" t="s">
        <v>244</v>
      </c>
      <c r="B25" s="314"/>
      <c r="C25" s="481">
        <v>1</v>
      </c>
      <c r="D25" s="3" t="s">
        <v>0</v>
      </c>
      <c r="E25" s="474" t="str">
        <f>IF(様式2記入例!D18="","",様式2記入例!D18)</f>
        <v>たねがしま</v>
      </c>
      <c r="F25" s="475"/>
      <c r="G25" s="475" t="str">
        <f>IF(様式2記入例!I18="","",様式2記入例!I18)</f>
        <v>はなこ</v>
      </c>
      <c r="H25" s="476"/>
      <c r="I25" s="104" t="s">
        <v>29</v>
      </c>
      <c r="J25" s="26" t="s">
        <v>236</v>
      </c>
      <c r="K25" s="482" t="s">
        <v>82</v>
      </c>
      <c r="L25" s="489"/>
      <c r="M25" s="470" t="str">
        <f>IF(E26="","","有")</f>
        <v>有</v>
      </c>
      <c r="N25" s="480" t="s">
        <v>384</v>
      </c>
      <c r="O25" s="333"/>
      <c r="P25" s="333"/>
      <c r="Q25" s="333"/>
      <c r="R25" s="333"/>
      <c r="S25" s="333"/>
      <c r="T25" s="333"/>
      <c r="U25" s="53"/>
    </row>
    <row r="26" spans="1:21" ht="21.6" customHeight="1" x14ac:dyDescent="0.15">
      <c r="A26" s="315"/>
      <c r="B26" s="316"/>
      <c r="C26" s="473"/>
      <c r="D26" s="10" t="s">
        <v>109</v>
      </c>
      <c r="E26" s="479" t="str">
        <f>IF(様式2記入例!D19="","",様式2記入例!D19)</f>
        <v>種子島</v>
      </c>
      <c r="F26" s="252"/>
      <c r="G26" s="252" t="str">
        <f>IF(様式2記入例!I19="","",様式2記入例!I19)</f>
        <v>花子</v>
      </c>
      <c r="H26" s="234"/>
      <c r="I26" s="70" t="str">
        <f>IF(様式2記入例!N19="","",様式2記入例!N19)</f>
        <v>2年</v>
      </c>
      <c r="J26" s="71" t="str">
        <f>IF(様式2記入例!Q19="","",様式2記入例!Q19)</f>
        <v>女</v>
      </c>
      <c r="K26" s="490"/>
      <c r="L26" s="491"/>
      <c r="M26" s="471"/>
      <c r="N26" s="480"/>
      <c r="O26" s="333"/>
      <c r="P26" s="333"/>
      <c r="Q26" s="333"/>
      <c r="R26" s="333"/>
      <c r="S26" s="333"/>
      <c r="T26" s="333"/>
      <c r="U26" s="53"/>
    </row>
    <row r="27" spans="1:21" ht="15.6" customHeight="1" x14ac:dyDescent="0.15">
      <c r="A27" s="315"/>
      <c r="B27" s="316"/>
      <c r="C27" s="481">
        <v>2</v>
      </c>
      <c r="D27" s="3" t="s">
        <v>0</v>
      </c>
      <c r="E27" s="474" t="str">
        <f>IF(様式2記入例!D20="","",様式2記入例!D20)</f>
        <v>やくしま</v>
      </c>
      <c r="F27" s="475"/>
      <c r="G27" s="475" t="str">
        <f>IF(様式2記入例!I20="","",様式2記入例!I20)</f>
        <v>たろう</v>
      </c>
      <c r="H27" s="476"/>
      <c r="I27" s="104" t="s">
        <v>29</v>
      </c>
      <c r="J27" s="26" t="s">
        <v>236</v>
      </c>
      <c r="K27" s="490"/>
      <c r="L27" s="491"/>
      <c r="M27" s="470" t="str">
        <f>IF(E28="","","有")</f>
        <v>有</v>
      </c>
      <c r="N27" s="480"/>
      <c r="O27" s="333"/>
      <c r="P27" s="333"/>
      <c r="Q27" s="333"/>
      <c r="R27" s="333"/>
      <c r="S27" s="333"/>
      <c r="T27" s="333"/>
      <c r="U27" s="53"/>
    </row>
    <row r="28" spans="1:21" ht="21.6" customHeight="1" x14ac:dyDescent="0.15">
      <c r="A28" s="317"/>
      <c r="B28" s="318"/>
      <c r="C28" s="473"/>
      <c r="D28" s="10" t="s">
        <v>109</v>
      </c>
      <c r="E28" s="479" t="str">
        <f>IF(様式2記入例!D21="","",様式2記入例!D21)</f>
        <v>屋久島</v>
      </c>
      <c r="F28" s="252"/>
      <c r="G28" s="252" t="str">
        <f>IF(様式2記入例!I21="","",様式2記入例!I21)</f>
        <v>太郎</v>
      </c>
      <c r="H28" s="234"/>
      <c r="I28" s="70" t="str">
        <f>IF(様式2記入例!N21="","",様式2記入例!N21)</f>
        <v>2年</v>
      </c>
      <c r="J28" s="71" t="str">
        <f>IF(様式2記入例!Q21="","",様式2記入例!Q21)</f>
        <v>男</v>
      </c>
      <c r="K28" s="490"/>
      <c r="L28" s="491"/>
      <c r="M28" s="471"/>
      <c r="N28" s="480"/>
      <c r="O28" s="333"/>
      <c r="P28" s="333"/>
      <c r="Q28" s="333"/>
      <c r="R28" s="333"/>
      <c r="S28" s="333"/>
      <c r="T28" s="333"/>
      <c r="U28" s="53"/>
    </row>
    <row r="29" spans="1:21" ht="15.6" customHeight="1" x14ac:dyDescent="0.15">
      <c r="A29" s="313" t="s">
        <v>312</v>
      </c>
      <c r="B29" s="314"/>
      <c r="C29" s="486">
        <v>3</v>
      </c>
      <c r="D29" s="3" t="s">
        <v>0</v>
      </c>
      <c r="E29" s="474" t="str">
        <f>IF(様式2記入例!D22="","",様式2記入例!D22)</f>
        <v>とくのしま</v>
      </c>
      <c r="F29" s="475"/>
      <c r="G29" s="475" t="str">
        <f>IF(様式2記入例!I22="","",様式2記入例!I22)</f>
        <v>さぶろう</v>
      </c>
      <c r="H29" s="476"/>
      <c r="I29" s="104" t="s">
        <v>29</v>
      </c>
      <c r="J29" s="26" t="s">
        <v>236</v>
      </c>
      <c r="K29" s="490"/>
      <c r="L29" s="491"/>
      <c r="M29" s="470" t="str">
        <f>IF(E30="","","有")</f>
        <v>有</v>
      </c>
      <c r="N29" s="480"/>
      <c r="O29" s="333"/>
      <c r="P29" s="333"/>
      <c r="Q29" s="333"/>
      <c r="R29" s="333"/>
      <c r="S29" s="333"/>
      <c r="T29" s="333"/>
      <c r="U29" s="53"/>
    </row>
    <row r="30" spans="1:21" ht="21.6" customHeight="1" x14ac:dyDescent="0.15">
      <c r="A30" s="315"/>
      <c r="B30" s="316"/>
      <c r="C30" s="473"/>
      <c r="D30" s="10" t="s">
        <v>109</v>
      </c>
      <c r="E30" s="479" t="s">
        <v>360</v>
      </c>
      <c r="F30" s="252"/>
      <c r="G30" s="252" t="s">
        <v>361</v>
      </c>
      <c r="H30" s="234"/>
      <c r="I30" s="70" t="str">
        <f>IF(様式2記入例!N23="","",様式2記入例!N23)</f>
        <v>2年</v>
      </c>
      <c r="J30" s="71" t="str">
        <f>IF(様式2記入例!Q23="","",様式2記入例!Q23)</f>
        <v>男</v>
      </c>
      <c r="K30" s="492"/>
      <c r="L30" s="493"/>
      <c r="M30" s="471"/>
      <c r="N30" s="480"/>
      <c r="O30" s="333"/>
      <c r="P30" s="333"/>
      <c r="Q30" s="333"/>
      <c r="R30" s="333"/>
      <c r="S30" s="333"/>
      <c r="T30" s="333"/>
      <c r="U30" s="53"/>
    </row>
    <row r="31" spans="1:21" ht="15.6" customHeight="1" x14ac:dyDescent="0.15">
      <c r="A31" s="315"/>
      <c r="B31" s="316"/>
      <c r="C31" s="414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333" t="s">
        <v>342</v>
      </c>
      <c r="O31" s="333"/>
      <c r="P31" s="333"/>
      <c r="Q31" s="333"/>
      <c r="R31" s="333"/>
      <c r="S31" s="333"/>
      <c r="T31" s="333"/>
      <c r="U31" s="53"/>
    </row>
    <row r="32" spans="1:21" ht="21.6" customHeight="1" x14ac:dyDescent="0.15">
      <c r="A32" s="317"/>
      <c r="B32" s="318"/>
      <c r="C32" s="417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333"/>
      <c r="O32" s="333"/>
      <c r="P32" s="333"/>
      <c r="Q32" s="333"/>
      <c r="R32" s="333"/>
      <c r="S32" s="333"/>
      <c r="T32" s="333"/>
      <c r="U32" s="53"/>
    </row>
    <row r="33" spans="1:21" ht="15.6" customHeight="1" x14ac:dyDescent="0.15">
      <c r="A33" s="371" t="s">
        <v>295</v>
      </c>
      <c r="B33" s="371"/>
      <c r="C33" s="472">
        <v>4</v>
      </c>
      <c r="D33" s="3" t="s">
        <v>0</v>
      </c>
      <c r="E33" s="474" t="str">
        <f>IF(様式2記入例!D26="","",様式2記入例!D26)</f>
        <v>かごしま</v>
      </c>
      <c r="F33" s="475"/>
      <c r="G33" s="475" t="str">
        <f>IF(様式2記入例!I26="","",様式2記入例!I26)</f>
        <v>だいすき</v>
      </c>
      <c r="H33" s="476"/>
      <c r="I33" s="104" t="s">
        <v>24</v>
      </c>
      <c r="J33" s="104" t="s">
        <v>236</v>
      </c>
      <c r="K33" s="482" t="s">
        <v>82</v>
      </c>
      <c r="L33" s="483"/>
      <c r="M33" s="477" t="s">
        <v>25</v>
      </c>
      <c r="N33" s="333"/>
      <c r="O33" s="333"/>
      <c r="P33" s="333"/>
      <c r="Q33" s="333"/>
      <c r="R33" s="333"/>
      <c r="S33" s="333"/>
      <c r="T33" s="333"/>
      <c r="U33" s="53"/>
    </row>
    <row r="34" spans="1:21" ht="21.6" customHeight="1" x14ac:dyDescent="0.15">
      <c r="A34" s="371"/>
      <c r="B34" s="371"/>
      <c r="C34" s="473"/>
      <c r="D34" s="10" t="s">
        <v>109</v>
      </c>
      <c r="E34" s="479" t="str">
        <f>IF(様式2記入例!D27="","",様式2記入例!D27)</f>
        <v>鹿児島</v>
      </c>
      <c r="F34" s="252"/>
      <c r="G34" s="252" t="str">
        <f>IF(様式2記入例!I27="","",様式2記入例!I27)</f>
        <v>大好</v>
      </c>
      <c r="H34" s="234"/>
      <c r="I34" s="70" t="str">
        <f>IF(様式2記入例!N27="","",様式2記入例!N27)</f>
        <v>教諭</v>
      </c>
      <c r="J34" s="70" t="str">
        <f>IF(様式2記入例!Q27="","",様式2記入例!Q27)</f>
        <v>男</v>
      </c>
      <c r="K34" s="484"/>
      <c r="L34" s="485"/>
      <c r="M34" s="478"/>
      <c r="N34" s="333"/>
      <c r="O34" s="333"/>
      <c r="P34" s="333"/>
      <c r="Q34" s="333"/>
      <c r="R34" s="333"/>
      <c r="S34" s="333"/>
      <c r="T34" s="333"/>
      <c r="U34" s="53"/>
    </row>
    <row r="35" spans="1:21" ht="15.6" customHeight="1" x14ac:dyDescent="0.15">
      <c r="A35" s="371"/>
      <c r="B35" s="371"/>
      <c r="C35" s="414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333"/>
      <c r="O35" s="333"/>
      <c r="P35" s="333"/>
      <c r="Q35" s="333"/>
      <c r="R35" s="333"/>
      <c r="S35" s="333"/>
      <c r="T35" s="333"/>
      <c r="U35" s="53"/>
    </row>
    <row r="36" spans="1:21" ht="21.6" customHeight="1" x14ac:dyDescent="0.15">
      <c r="A36" s="371"/>
      <c r="B36" s="371"/>
      <c r="C36" s="417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333"/>
      <c r="O36" s="333"/>
      <c r="P36" s="333"/>
      <c r="Q36" s="333"/>
      <c r="R36" s="333"/>
      <c r="S36" s="333"/>
      <c r="T36" s="333"/>
      <c r="U36" s="53"/>
    </row>
    <row r="37" spans="1:21" ht="18" customHeight="1" x14ac:dyDescent="0.15">
      <c r="A37" s="313" t="s">
        <v>1</v>
      </c>
      <c r="B37" s="314"/>
      <c r="C37" s="146" t="s">
        <v>379</v>
      </c>
      <c r="D37" s="147"/>
      <c r="E37" s="146" t="s">
        <v>380</v>
      </c>
      <c r="F37" s="147"/>
      <c r="G37" s="146" t="s">
        <v>385</v>
      </c>
      <c r="H37" s="148"/>
      <c r="I37" s="146" t="s">
        <v>381</v>
      </c>
      <c r="J37" s="148"/>
      <c r="K37" s="63" t="s">
        <v>212</v>
      </c>
      <c r="L37" s="65" t="s">
        <v>213</v>
      </c>
      <c r="M37" s="64" t="s">
        <v>214</v>
      </c>
      <c r="N37" s="87"/>
      <c r="O37" s="88"/>
      <c r="P37" s="88"/>
      <c r="Q37" s="88"/>
      <c r="R37" s="88"/>
      <c r="S37" s="88"/>
      <c r="T37" s="88"/>
      <c r="U37" s="53"/>
    </row>
    <row r="38" spans="1:21" ht="28.15" customHeight="1" x14ac:dyDescent="0.15">
      <c r="A38" s="317"/>
      <c r="B38" s="318"/>
      <c r="C38" s="311">
        <f>IF(J26="","",COUNTIF(J25:J32,"男"))</f>
        <v>2</v>
      </c>
      <c r="D38" s="312"/>
      <c r="E38" s="323">
        <f>IF(J26="","",COUNTIF(J25:J32,"女"))</f>
        <v>1</v>
      </c>
      <c r="F38" s="324"/>
      <c r="G38" s="321">
        <f>IF(M33="","",COUNTIF(M33:M36,"有"))</f>
        <v>1</v>
      </c>
      <c r="H38" s="325"/>
      <c r="I38" s="321">
        <f>IF(SUM(C38:H38)=0,"",SUM(C38:H38))</f>
        <v>4</v>
      </c>
      <c r="J38" s="322"/>
      <c r="K38" s="67">
        <f>COUNTIF(M25:M28,"有")*1000</f>
        <v>2000</v>
      </c>
      <c r="L38" s="68">
        <f>COUNTIF(M29:M34,"有")*1000</f>
        <v>2000</v>
      </c>
      <c r="M38" s="66">
        <f>K38+L38</f>
        <v>4000</v>
      </c>
      <c r="N38" s="326" t="s">
        <v>247</v>
      </c>
      <c r="O38" s="327"/>
      <c r="P38" s="327"/>
      <c r="Q38" s="327"/>
      <c r="R38" s="327"/>
      <c r="S38" s="327"/>
      <c r="T38" s="327"/>
      <c r="U38" s="53"/>
    </row>
    <row r="39" spans="1:21" ht="63.6" customHeight="1" x14ac:dyDescent="0.15">
      <c r="A39" s="420" t="s">
        <v>369</v>
      </c>
      <c r="B39" s="421"/>
      <c r="C39" s="230"/>
      <c r="D39" s="231"/>
      <c r="E39" s="231"/>
      <c r="F39" s="231"/>
      <c r="G39" s="231"/>
      <c r="H39" s="231"/>
      <c r="I39" s="231"/>
      <c r="J39" s="231"/>
      <c r="K39" s="231"/>
      <c r="L39" s="231"/>
      <c r="M39" s="232"/>
      <c r="N39" s="328" t="s">
        <v>303</v>
      </c>
      <c r="O39" s="329"/>
      <c r="P39" s="329"/>
      <c r="Q39" s="329"/>
      <c r="R39" s="329"/>
      <c r="S39" s="329"/>
      <c r="T39" s="329"/>
      <c r="U39" s="53"/>
    </row>
    <row r="40" spans="1:21" ht="13.5" customHeight="1" x14ac:dyDescent="0.15">
      <c r="N40" s="74"/>
      <c r="O40" s="74"/>
      <c r="P40" s="74"/>
      <c r="Q40" s="74"/>
      <c r="R40" s="74"/>
      <c r="S40" s="74"/>
      <c r="T40" s="74"/>
      <c r="U40" s="53"/>
    </row>
    <row r="41" spans="1:21" ht="15" customHeight="1" x14ac:dyDescent="0.15">
      <c r="J41" s="92"/>
      <c r="K41" s="388" t="s">
        <v>300</v>
      </c>
      <c r="L41" s="389"/>
      <c r="M41" s="390"/>
      <c r="N41" s="82"/>
      <c r="O41" s="76"/>
      <c r="P41" s="74"/>
      <c r="Q41" s="74"/>
      <c r="R41" s="74"/>
      <c r="S41" s="74"/>
      <c r="T41" s="74"/>
      <c r="U41" s="53"/>
    </row>
    <row r="42" spans="1:2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1:2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1:2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1:2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1:2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:2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:2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:21" x14ac:dyDescent="0.15">
      <c r="A53" s="53"/>
      <c r="B53" s="53"/>
      <c r="C53" s="53" t="b">
        <f>COUNTIF($C$17:$I$24,D53)&gt;1</f>
        <v>0</v>
      </c>
      <c r="D53" s="53" t="s">
        <v>227</v>
      </c>
      <c r="E53" s="116" t="s">
        <v>394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:21" x14ac:dyDescent="0.15">
      <c r="A54" s="53"/>
      <c r="B54" s="53"/>
      <c r="C54" s="53" t="b">
        <f t="shared" ref="C54:C65" si="2">COUNTIF($C$17:$I$23,D54)&gt;1</f>
        <v>0</v>
      </c>
      <c r="D54" s="53" t="s">
        <v>228</v>
      </c>
      <c r="E54" s="116" t="s">
        <v>395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 x14ac:dyDescent="0.15">
      <c r="A55" s="53"/>
      <c r="B55" s="53"/>
      <c r="C55" s="53" t="b">
        <f t="shared" si="2"/>
        <v>0</v>
      </c>
      <c r="D55" s="53" t="s">
        <v>229</v>
      </c>
      <c r="E55" s="116" t="s">
        <v>391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:21" x14ac:dyDescent="0.15">
      <c r="A56" s="53"/>
      <c r="B56" s="53"/>
      <c r="C56" s="53" t="b">
        <f t="shared" si="2"/>
        <v>0</v>
      </c>
      <c r="D56" s="53" t="s">
        <v>230</v>
      </c>
      <c r="E56" s="116" t="s">
        <v>396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:21" x14ac:dyDescent="0.15">
      <c r="A57" s="53"/>
      <c r="B57" s="53"/>
      <c r="C57" s="53" t="b">
        <f t="shared" si="2"/>
        <v>0</v>
      </c>
      <c r="D57" s="53" t="s">
        <v>231</v>
      </c>
      <c r="E57" s="116" t="s">
        <v>397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:21" x14ac:dyDescent="0.15">
      <c r="A58" s="53"/>
      <c r="B58" s="53"/>
      <c r="C58" s="53" t="b">
        <f t="shared" si="2"/>
        <v>0</v>
      </c>
      <c r="D58" s="53" t="s">
        <v>232</v>
      </c>
      <c r="E58" s="116" t="s">
        <v>398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x14ac:dyDescent="0.15">
      <c r="A59" s="53"/>
      <c r="B59" s="53"/>
      <c r="C59" s="53" t="b">
        <f t="shared" si="2"/>
        <v>0</v>
      </c>
      <c r="D59" s="53" t="s">
        <v>233</v>
      </c>
      <c r="E59" s="116" t="s">
        <v>399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1:21" x14ac:dyDescent="0.15">
      <c r="A60" s="53"/>
      <c r="B60" s="53"/>
      <c r="C60" s="53" t="b">
        <f>COUNTIF($C$17:$I$23,D60)&gt;1</f>
        <v>0</v>
      </c>
      <c r="D60" s="53" t="s">
        <v>234</v>
      </c>
      <c r="E60" s="116" t="s">
        <v>400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1:21" x14ac:dyDescent="0.15">
      <c r="A61" s="53"/>
      <c r="B61" s="53"/>
      <c r="C61" s="53" t="b">
        <f t="shared" si="2"/>
        <v>0</v>
      </c>
      <c r="D61" s="53" t="s">
        <v>235</v>
      </c>
      <c r="E61" s="116" t="s">
        <v>401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1:21" x14ac:dyDescent="0.15">
      <c r="A62" s="53"/>
      <c r="B62" s="53"/>
      <c r="C62" s="53" t="b">
        <f t="shared" si="2"/>
        <v>0</v>
      </c>
      <c r="D62" s="53" t="s">
        <v>237</v>
      </c>
      <c r="E62" s="116" t="s">
        <v>402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1:21" x14ac:dyDescent="0.15">
      <c r="A63" s="53"/>
      <c r="B63" s="53"/>
      <c r="C63" s="53" t="b">
        <f t="shared" si="2"/>
        <v>0</v>
      </c>
      <c r="D63" s="53" t="s">
        <v>238</v>
      </c>
      <c r="E63" s="116" t="s">
        <v>403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1:21" x14ac:dyDescent="0.15">
      <c r="A64" s="53"/>
      <c r="B64" s="53"/>
      <c r="C64" s="53" t="b">
        <f t="shared" si="2"/>
        <v>0</v>
      </c>
      <c r="D64" s="53" t="s">
        <v>293</v>
      </c>
      <c r="E64" s="116" t="s">
        <v>404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1:21" x14ac:dyDescent="0.15">
      <c r="A65" s="53"/>
      <c r="B65" s="53"/>
      <c r="C65" s="53" t="b">
        <f t="shared" si="2"/>
        <v>0</v>
      </c>
      <c r="D65" s="53" t="s">
        <v>302</v>
      </c>
      <c r="E65" s="116" t="s">
        <v>405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1:2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1:2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1:2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1:21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1" x14ac:dyDescent="0.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1:21" x14ac:dyDescent="0.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1:21" x14ac:dyDescent="0.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1:21" x14ac:dyDescent="0.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1" x14ac:dyDescent="0.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1:2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1:21" x14ac:dyDescent="0.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1:2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  <row r="80" spans="1:21" x14ac:dyDescent="0.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</row>
    <row r="81" spans="1:21" x14ac:dyDescent="0.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</row>
    <row r="82" spans="1:21" x14ac:dyDescent="0.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1:21" x14ac:dyDescent="0.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</row>
    <row r="84" spans="1:21" x14ac:dyDescent="0.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</row>
    <row r="85" spans="1:2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  <row r="86" spans="1:21" x14ac:dyDescent="0.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1:21" x14ac:dyDescent="0.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1:21" x14ac:dyDescent="0.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1:21" x14ac:dyDescent="0.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</row>
    <row r="90" spans="1:21" x14ac:dyDescent="0.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1:21" x14ac:dyDescent="0.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1:21" x14ac:dyDescent="0.1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1:21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1:21" x14ac:dyDescent="0.1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1:21" x14ac:dyDescent="0.1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</row>
    <row r="96" spans="1:21" x14ac:dyDescent="0.1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1:21" x14ac:dyDescent="0.1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1:21" x14ac:dyDescent="0.1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</row>
    <row r="99" spans="1:21" x14ac:dyDescent="0.1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1:21" x14ac:dyDescent="0.1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1:2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1:21" x14ac:dyDescent="0.1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1:21" x14ac:dyDescent="0.15">
      <c r="A103" s="53" t="str">
        <f>H6</f>
        <v/>
      </c>
      <c r="B103" s="53" t="s">
        <v>98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1:21" x14ac:dyDescent="0.15">
      <c r="A104" s="53">
        <f>J6</f>
        <v>0</v>
      </c>
      <c r="B104" s="53" t="s">
        <v>96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1:21" x14ac:dyDescent="0.15">
      <c r="A105" s="53">
        <f>L6</f>
        <v>0</v>
      </c>
      <c r="B105" s="53" t="s">
        <v>97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1:21" x14ac:dyDescent="0.15">
      <c r="A106" s="53" t="str">
        <f>C9</f>
        <v>研究発表</v>
      </c>
      <c r="B106" s="53" t="s">
        <v>106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1:21" x14ac:dyDescent="0.15">
      <c r="A107" s="53" t="str">
        <f>F9</f>
        <v>物理</v>
      </c>
      <c r="B107" s="53" t="s">
        <v>107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1:21" x14ac:dyDescent="0.15">
      <c r="A108" s="53" t="str">
        <f>I9</f>
        <v>無</v>
      </c>
      <c r="B108" s="53" t="s">
        <v>108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1:21" x14ac:dyDescent="0.15">
      <c r="A109" s="53" t="str">
        <f>C11</f>
        <v>鹿児島県立●●高等学校</v>
      </c>
      <c r="B109" s="53" t="s">
        <v>168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1:21" x14ac:dyDescent="0.15">
      <c r="A110" s="53" t="str">
        <f>I11</f>
        <v>科学部</v>
      </c>
      <c r="B110" s="53" t="s">
        <v>169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1:21" x14ac:dyDescent="0.15">
      <c r="A111" s="53" t="str">
        <f>C13</f>
        <v>鹿児島　大好</v>
      </c>
      <c r="B111" s="53" t="s">
        <v>22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</row>
    <row r="112" spans="1:21" x14ac:dyDescent="0.15">
      <c r="A112" s="53" t="str">
        <f>J13</f>
        <v>000-0000-0000</v>
      </c>
      <c r="B112" s="53" t="s">
        <v>180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1:21" x14ac:dyDescent="0.15">
      <c r="A113" s="53" t="str">
        <f>J14</f>
        <v>●●●●●@●●.jp</v>
      </c>
      <c r="B113" s="53" t="s">
        <v>181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 x14ac:dyDescent="0.15">
      <c r="A114" s="53" t="str">
        <f t="shared" ref="A114:A120" si="3">C17</f>
        <v>A</v>
      </c>
      <c r="B114" s="53" t="s">
        <v>182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1:21" x14ac:dyDescent="0.15">
      <c r="A115" s="53" t="str">
        <f t="shared" si="3"/>
        <v>B</v>
      </c>
      <c r="B115" s="53" t="s">
        <v>183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</row>
    <row r="116" spans="1:21" x14ac:dyDescent="0.15">
      <c r="A116" s="53" t="str">
        <f t="shared" si="3"/>
        <v>C</v>
      </c>
      <c r="B116" s="53" t="s">
        <v>184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1:21" x14ac:dyDescent="0.15">
      <c r="A117" s="53" t="str">
        <f t="shared" si="3"/>
        <v>D</v>
      </c>
      <c r="B117" s="53" t="s">
        <v>185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1:21" x14ac:dyDescent="0.15">
      <c r="A118" s="53" t="str">
        <f t="shared" si="3"/>
        <v>E</v>
      </c>
      <c r="B118" s="53" t="s">
        <v>186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1:21" x14ac:dyDescent="0.15">
      <c r="A119" s="53" t="str">
        <f t="shared" si="3"/>
        <v>F</v>
      </c>
      <c r="B119" s="53" t="s">
        <v>187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1:21" x14ac:dyDescent="0.15">
      <c r="A120" s="53" t="str">
        <f t="shared" si="3"/>
        <v>G</v>
      </c>
      <c r="B120" s="53" t="s">
        <v>188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1:21" x14ac:dyDescent="0.15">
      <c r="A121" s="53" t="str">
        <f>I17</f>
        <v>I</v>
      </c>
      <c r="B121" s="53" t="s">
        <v>189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1:21" x14ac:dyDescent="0.15">
      <c r="A122" s="53" t="str">
        <f t="shared" ref="A122:A127" si="4">I18</f>
        <v>J</v>
      </c>
      <c r="B122" s="53" t="s">
        <v>190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1:21" x14ac:dyDescent="0.15">
      <c r="A123" s="53" t="str">
        <f t="shared" si="4"/>
        <v>K</v>
      </c>
      <c r="B123" s="53" t="s">
        <v>191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1:21" x14ac:dyDescent="0.15">
      <c r="A124" s="53" t="str">
        <f t="shared" si="4"/>
        <v>L</v>
      </c>
      <c r="B124" s="53" t="s">
        <v>192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1:21" x14ac:dyDescent="0.15">
      <c r="A125" s="53" t="str">
        <f t="shared" si="4"/>
        <v>M</v>
      </c>
      <c r="B125" s="53" t="s">
        <v>193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1:21" x14ac:dyDescent="0.15">
      <c r="A126" s="53">
        <f t="shared" si="4"/>
        <v>0</v>
      </c>
      <c r="B126" s="53" t="s">
        <v>194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1:21" x14ac:dyDescent="0.15">
      <c r="A127" s="53">
        <f t="shared" si="4"/>
        <v>0</v>
      </c>
      <c r="B127" s="53" t="s">
        <v>195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1:21" x14ac:dyDescent="0.15">
      <c r="A128" s="53" t="str">
        <f>E25</f>
        <v>たねがしま</v>
      </c>
      <c r="B128" s="53" t="s">
        <v>156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1:21" x14ac:dyDescent="0.15">
      <c r="A129" s="53" t="str">
        <f>G25</f>
        <v>はなこ</v>
      </c>
      <c r="B129" s="53" t="s">
        <v>156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1:21" x14ac:dyDescent="0.15">
      <c r="A130" s="53" t="str">
        <f>E26</f>
        <v>種子島</v>
      </c>
      <c r="B130" s="53" t="s">
        <v>157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1:21" x14ac:dyDescent="0.15">
      <c r="A131" s="53" t="str">
        <f>G26</f>
        <v>花子</v>
      </c>
      <c r="B131" s="53" t="s">
        <v>158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1:21" x14ac:dyDescent="0.15">
      <c r="A132" s="53" t="str">
        <f>I26</f>
        <v>2年</v>
      </c>
      <c r="B132" s="53" t="s">
        <v>159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1:21" x14ac:dyDescent="0.15">
      <c r="A133" s="53">
        <f>K26</f>
        <v>0</v>
      </c>
      <c r="B133" s="53" t="s">
        <v>160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1:21" x14ac:dyDescent="0.15">
      <c r="A134" s="53" t="str">
        <f>M25</f>
        <v>有</v>
      </c>
      <c r="B134" s="53" t="s">
        <v>197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1:21" x14ac:dyDescent="0.15">
      <c r="A135" s="53" t="str">
        <f>E27</f>
        <v>やくしま</v>
      </c>
      <c r="B135" s="53" t="s">
        <v>132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1:21" x14ac:dyDescent="0.15">
      <c r="A136" s="53" t="str">
        <f>G27</f>
        <v>たろう</v>
      </c>
      <c r="B136" s="53" t="s">
        <v>132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1:21" x14ac:dyDescent="0.15">
      <c r="A137" s="53" t="str">
        <f>E28</f>
        <v>屋久島</v>
      </c>
      <c r="B137" s="53" t="s">
        <v>133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1:21" x14ac:dyDescent="0.15">
      <c r="A138" s="53" t="str">
        <f>G28</f>
        <v>太郎</v>
      </c>
      <c r="B138" s="53" t="s">
        <v>134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1:21" x14ac:dyDescent="0.15">
      <c r="A139" s="53" t="str">
        <f>I28</f>
        <v>2年</v>
      </c>
      <c r="B139" s="53" t="s">
        <v>135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1:21" x14ac:dyDescent="0.15">
      <c r="A140" s="53">
        <f>K28</f>
        <v>0</v>
      </c>
      <c r="B140" s="53" t="s">
        <v>196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1:21" x14ac:dyDescent="0.15">
      <c r="A141" s="53" t="str">
        <f>M27</f>
        <v>有</v>
      </c>
      <c r="B141" s="53" t="s">
        <v>198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1:21" x14ac:dyDescent="0.15">
      <c r="A142" s="53" t="str">
        <f>E29</f>
        <v>とくのしま</v>
      </c>
      <c r="B142" s="53" t="s">
        <v>136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1:21" x14ac:dyDescent="0.15">
      <c r="A143" s="53" t="str">
        <f>G29</f>
        <v>さぶろう</v>
      </c>
      <c r="B143" s="53" t="s">
        <v>136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1:21" x14ac:dyDescent="0.15">
      <c r="A144" s="53" t="str">
        <f>E30</f>
        <v>徳之島</v>
      </c>
      <c r="B144" s="53" t="s">
        <v>137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1:21" x14ac:dyDescent="0.15">
      <c r="A145" s="53" t="str">
        <f>G30</f>
        <v>三郎</v>
      </c>
      <c r="B145" s="53" t="s">
        <v>138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1:21" x14ac:dyDescent="0.15">
      <c r="A146" s="53" t="str">
        <f>I30</f>
        <v>2年</v>
      </c>
      <c r="B146" s="53" t="s">
        <v>139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1:21" x14ac:dyDescent="0.15">
      <c r="A147" s="53">
        <f>K30</f>
        <v>0</v>
      </c>
      <c r="B147" s="53" t="s">
        <v>140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1:21" x14ac:dyDescent="0.15">
      <c r="A148" s="53" t="str">
        <f>M29</f>
        <v>有</v>
      </c>
      <c r="B148" s="53" t="s">
        <v>199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1:21" x14ac:dyDescent="0.15">
      <c r="A149" s="53">
        <f>E31</f>
        <v>0</v>
      </c>
      <c r="B149" s="53" t="s">
        <v>141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1:21" x14ac:dyDescent="0.15">
      <c r="A150" s="53">
        <f>G31</f>
        <v>0</v>
      </c>
      <c r="B150" s="53" t="s">
        <v>141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1:21" x14ac:dyDescent="0.15">
      <c r="A151" s="53">
        <f>E32</f>
        <v>0</v>
      </c>
      <c r="B151" s="53" t="s">
        <v>142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1:21" x14ac:dyDescent="0.15">
      <c r="A152" s="53">
        <f>G32</f>
        <v>0</v>
      </c>
      <c r="B152" s="53" t="s">
        <v>143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1:21" x14ac:dyDescent="0.15">
      <c r="A153" s="53">
        <f>I32</f>
        <v>0</v>
      </c>
      <c r="B153" s="53" t="s">
        <v>144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1:21" x14ac:dyDescent="0.15">
      <c r="A154" s="53">
        <f>K32</f>
        <v>0</v>
      </c>
      <c r="B154" s="53" t="s">
        <v>145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1:21" x14ac:dyDescent="0.15">
      <c r="A155" s="53">
        <f>M31</f>
        <v>0</v>
      </c>
      <c r="B155" s="53" t="s">
        <v>200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1:21" x14ac:dyDescent="0.15">
      <c r="A156" s="53" t="str">
        <f>E33</f>
        <v>かごしま</v>
      </c>
      <c r="B156" s="53" t="s">
        <v>146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1:21" x14ac:dyDescent="0.15">
      <c r="A157" s="53" t="str">
        <f>G33</f>
        <v>だいすき</v>
      </c>
      <c r="B157" s="53" t="s">
        <v>146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1:21" x14ac:dyDescent="0.15">
      <c r="A158" s="53" t="str">
        <f>E34</f>
        <v>鹿児島</v>
      </c>
      <c r="B158" s="53" t="s">
        <v>147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1:21" x14ac:dyDescent="0.15">
      <c r="A159" s="53" t="str">
        <f>G34</f>
        <v>大好</v>
      </c>
      <c r="B159" s="53" t="s">
        <v>148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1:21" x14ac:dyDescent="0.15">
      <c r="A160" s="53" t="str">
        <f>I34</f>
        <v>教諭</v>
      </c>
      <c r="B160" s="53" t="s">
        <v>149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1:21" x14ac:dyDescent="0.15">
      <c r="A161" s="53">
        <f>K34</f>
        <v>0</v>
      </c>
      <c r="B161" s="53" t="s">
        <v>150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1:21" x14ac:dyDescent="0.15">
      <c r="A162" s="56" t="str">
        <f>M33</f>
        <v>有</v>
      </c>
      <c r="B162" s="53" t="s">
        <v>201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1:21" x14ac:dyDescent="0.15">
      <c r="A163" s="53">
        <f>E35</f>
        <v>0</v>
      </c>
      <c r="B163" s="53" t="s">
        <v>151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1:21" x14ac:dyDescent="0.15">
      <c r="A164" s="53">
        <f>G35</f>
        <v>0</v>
      </c>
      <c r="B164" s="53" t="s">
        <v>151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1:21" x14ac:dyDescent="0.15">
      <c r="A165" s="53">
        <f>E36</f>
        <v>0</v>
      </c>
      <c r="B165" s="53" t="s">
        <v>152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1:21" x14ac:dyDescent="0.15">
      <c r="A166" s="53">
        <f>G36</f>
        <v>0</v>
      </c>
      <c r="B166" s="53" t="s">
        <v>153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</row>
    <row r="167" spans="1:21" x14ac:dyDescent="0.15">
      <c r="A167" s="53">
        <f>I36</f>
        <v>0</v>
      </c>
      <c r="B167" s="53" t="s">
        <v>154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1:21" x14ac:dyDescent="0.15">
      <c r="A168" s="53">
        <f>K36</f>
        <v>0</v>
      </c>
      <c r="B168" s="53" t="s">
        <v>155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1:21" x14ac:dyDescent="0.15">
      <c r="A169" s="56">
        <f>M35</f>
        <v>0</v>
      </c>
      <c r="B169" s="53" t="s">
        <v>202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1:21" x14ac:dyDescent="0.15">
      <c r="A170" s="56">
        <f>C38</f>
        <v>2</v>
      </c>
      <c r="B170" s="53" t="s">
        <v>203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</row>
    <row r="171" spans="1:21" x14ac:dyDescent="0.15">
      <c r="A171" s="53">
        <f>E38</f>
        <v>1</v>
      </c>
      <c r="B171" s="53" t="s">
        <v>204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1:21" x14ac:dyDescent="0.15">
      <c r="A172" s="56">
        <f>G38</f>
        <v>1</v>
      </c>
      <c r="B172" s="53" t="s">
        <v>205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1:21" x14ac:dyDescent="0.15">
      <c r="A173" s="56">
        <f>I38</f>
        <v>4</v>
      </c>
      <c r="B173" s="53" t="s">
        <v>206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1:21" x14ac:dyDescent="0.15">
      <c r="A174" s="57">
        <f>K38</f>
        <v>2000</v>
      </c>
      <c r="B174" s="53" t="s">
        <v>207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1:21" x14ac:dyDescent="0.15">
      <c r="A175" s="53">
        <f>C39</f>
        <v>0</v>
      </c>
      <c r="B175" s="53" t="s">
        <v>208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1:21" x14ac:dyDescent="0.1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1:21" x14ac:dyDescent="0.15">
      <c r="A177" s="53"/>
      <c r="B177" s="69">
        <v>13.5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1:21" x14ac:dyDescent="0.15">
      <c r="A178" s="53"/>
      <c r="B178" s="69">
        <v>14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1:21" x14ac:dyDescent="0.15">
      <c r="A179" s="53"/>
      <c r="B179" s="69">
        <v>14.5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1:21" x14ac:dyDescent="0.15">
      <c r="A180" s="53"/>
      <c r="B180" s="69">
        <v>15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1:21" x14ac:dyDescent="0.15">
      <c r="A181" s="53"/>
      <c r="B181" s="69">
        <v>15.5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1:21" x14ac:dyDescent="0.15">
      <c r="A182" s="53"/>
      <c r="B182" s="69">
        <v>16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1:21" x14ac:dyDescent="0.15">
      <c r="A183" s="53"/>
      <c r="B183" s="69">
        <v>16.5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1:21" x14ac:dyDescent="0.15">
      <c r="A184" s="53"/>
      <c r="B184" s="69">
        <v>17</v>
      </c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62" t="s">
        <v>210</v>
      </c>
      <c r="O184" s="53"/>
      <c r="P184" s="53"/>
      <c r="Q184" s="53"/>
      <c r="R184" s="53"/>
      <c r="S184" s="53"/>
      <c r="T184" s="53"/>
      <c r="U184" s="53"/>
    </row>
    <row r="185" spans="1:21" x14ac:dyDescent="0.15">
      <c r="A185" s="53"/>
      <c r="B185" s="69">
        <v>17.5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</row>
    <row r="186" spans="1:21" x14ac:dyDescent="0.15">
      <c r="A186" s="53"/>
      <c r="B186" s="69">
        <v>18</v>
      </c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</row>
    <row r="187" spans="1:21" x14ac:dyDescent="0.15">
      <c r="A187" s="53"/>
      <c r="B187" s="69">
        <v>18.5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1:21" x14ac:dyDescent="0.15">
      <c r="A188" s="53"/>
      <c r="B188" s="69">
        <v>19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1:21" x14ac:dyDescent="0.15">
      <c r="A189" s="53"/>
      <c r="B189" s="69">
        <v>19.5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1:21" x14ac:dyDescent="0.15">
      <c r="A190" s="53"/>
      <c r="B190" s="69">
        <v>20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1:21" x14ac:dyDescent="0.15">
      <c r="A191" s="53"/>
      <c r="B191" s="69">
        <v>20.5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1:21" x14ac:dyDescent="0.15">
      <c r="A192" s="53"/>
      <c r="B192" s="69">
        <v>21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1:21" x14ac:dyDescent="0.15">
      <c r="A193" s="53"/>
      <c r="B193" s="69">
        <v>21.5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1:21" x14ac:dyDescent="0.15">
      <c r="A194" s="53"/>
      <c r="B194" s="69">
        <v>22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1:21" x14ac:dyDescent="0.15">
      <c r="A195" s="53"/>
      <c r="B195" s="69">
        <v>22.5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1:21" x14ac:dyDescent="0.15">
      <c r="A196" s="53"/>
      <c r="B196" s="69">
        <v>23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1:21" x14ac:dyDescent="0.15">
      <c r="A197" s="53"/>
      <c r="B197" s="69">
        <v>23.5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1:21" x14ac:dyDescent="0.15">
      <c r="A198" s="53"/>
      <c r="B198" s="69">
        <v>24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</row>
    <row r="199" spans="1:21" x14ac:dyDescent="0.15">
      <c r="A199" s="53"/>
      <c r="B199" s="69">
        <v>24.5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</row>
    <row r="200" spans="1:21" x14ac:dyDescent="0.15">
      <c r="A200" s="53"/>
      <c r="B200" s="69">
        <v>25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</row>
    <row r="201" spans="1:21" x14ac:dyDescent="0.15">
      <c r="A201" s="53"/>
      <c r="B201" s="69">
        <v>25.5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</row>
    <row r="202" spans="1:21" x14ac:dyDescent="0.15">
      <c r="A202" s="53"/>
      <c r="B202" s="69">
        <v>26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</row>
    <row r="203" spans="1:21" x14ac:dyDescent="0.15">
      <c r="A203" s="53"/>
      <c r="B203" s="69">
        <v>26.5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1:21" x14ac:dyDescent="0.15">
      <c r="A204" s="53"/>
      <c r="B204" s="69">
        <v>27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</row>
    <row r="205" spans="1:21" x14ac:dyDescent="0.15">
      <c r="A205" s="53"/>
      <c r="B205" s="69">
        <v>27.5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6" spans="1:21" x14ac:dyDescent="0.15">
      <c r="A206" s="53"/>
      <c r="B206" s="69">
        <v>28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1:21" x14ac:dyDescent="0.15">
      <c r="A207" s="53"/>
      <c r="B207" s="69">
        <v>28.5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</row>
    <row r="208" spans="1:21" x14ac:dyDescent="0.15">
      <c r="A208" s="53"/>
      <c r="B208" s="69">
        <v>29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</row>
    <row r="209" spans="1:21" x14ac:dyDescent="0.15">
      <c r="A209" s="53"/>
      <c r="B209" s="69">
        <v>29.5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1:21" x14ac:dyDescent="0.15">
      <c r="A210" s="53"/>
      <c r="B210" s="69">
        <v>30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1:21" x14ac:dyDescent="0.1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</row>
    <row r="212" spans="1:21" x14ac:dyDescent="0.15">
      <c r="A212" s="53"/>
      <c r="B212" s="53" t="s">
        <v>25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1:21" x14ac:dyDescent="0.15">
      <c r="A213" s="53"/>
      <c r="B213" s="53" t="s">
        <v>26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</row>
    <row r="214" spans="1:21" x14ac:dyDescent="0.1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  <row r="215" spans="1:21" x14ac:dyDescent="0.1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</row>
    <row r="216" spans="1:21" x14ac:dyDescent="0.1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</row>
    <row r="217" spans="1:21" x14ac:dyDescent="0.1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</row>
    <row r="218" spans="1:21" x14ac:dyDescent="0.1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</row>
    <row r="219" spans="1:21" x14ac:dyDescent="0.1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</row>
    <row r="220" spans="1:21" x14ac:dyDescent="0.1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</row>
    <row r="221" spans="1:21" x14ac:dyDescent="0.1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</row>
    <row r="222" spans="1:21" x14ac:dyDescent="0.1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</row>
    <row r="223" spans="1:21" x14ac:dyDescent="0.1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</row>
    <row r="224" spans="1:21" x14ac:dyDescent="0.1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</row>
    <row r="225" spans="1:21" x14ac:dyDescent="0.1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</row>
    <row r="226" spans="1:21" x14ac:dyDescent="0.1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</row>
    <row r="227" spans="1:21" x14ac:dyDescent="0.1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</row>
    <row r="228" spans="1:21" x14ac:dyDescent="0.1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</row>
    <row r="229" spans="1:21" x14ac:dyDescent="0.1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</row>
    <row r="230" spans="1:21" x14ac:dyDescent="0.1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</row>
    <row r="231" spans="1:21" x14ac:dyDescent="0.1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</row>
    <row r="232" spans="1:21" x14ac:dyDescent="0.1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</row>
    <row r="233" spans="1:21" x14ac:dyDescent="0.1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</row>
    <row r="234" spans="1:21" x14ac:dyDescent="0.1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</row>
    <row r="235" spans="1:21" x14ac:dyDescent="0.1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</row>
    <row r="236" spans="1:21" x14ac:dyDescent="0.1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</row>
    <row r="237" spans="1:21" x14ac:dyDescent="0.1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</row>
    <row r="238" spans="1:21" x14ac:dyDescent="0.1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</row>
    <row r="239" spans="1:21" x14ac:dyDescent="0.1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</row>
    <row r="240" spans="1:21" x14ac:dyDescent="0.1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</row>
    <row r="241" spans="1:21" x14ac:dyDescent="0.1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</row>
    <row r="242" spans="1:21" x14ac:dyDescent="0.1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</row>
    <row r="244" spans="1:21" ht="11.65" customHeight="1" x14ac:dyDescent="0.15"/>
    <row r="245" spans="1:21" ht="102" customHeight="1" x14ac:dyDescent="0.15"/>
    <row r="246" spans="1:21" ht="90" customHeight="1" x14ac:dyDescent="0.15"/>
  </sheetData>
  <sheetProtection selectLockedCells="1"/>
  <dataConsolidate/>
  <mergeCells count="107">
    <mergeCell ref="N9:T9"/>
    <mergeCell ref="I7:M7"/>
    <mergeCell ref="H14:I14"/>
    <mergeCell ref="J14:M14"/>
    <mergeCell ref="M25:M26"/>
    <mergeCell ref="E26:F26"/>
    <mergeCell ref="G26:H26"/>
    <mergeCell ref="C27:C28"/>
    <mergeCell ref="E27:F27"/>
    <mergeCell ref="G27:H27"/>
    <mergeCell ref="M27:M28"/>
    <mergeCell ref="E28:F28"/>
    <mergeCell ref="G28:H28"/>
    <mergeCell ref="N13:T15"/>
    <mergeCell ref="H22:M22"/>
    <mergeCell ref="H23:M23"/>
    <mergeCell ref="H13:I13"/>
    <mergeCell ref="J13:M13"/>
    <mergeCell ref="N16:T23"/>
    <mergeCell ref="D18:G18"/>
    <mergeCell ref="J18:M18"/>
    <mergeCell ref="D19:G19"/>
    <mergeCell ref="J19:M19"/>
    <mergeCell ref="K25:L30"/>
    <mergeCell ref="A8:B9"/>
    <mergeCell ref="C8:E8"/>
    <mergeCell ref="F8:H8"/>
    <mergeCell ref="I8:M8"/>
    <mergeCell ref="C9:E9"/>
    <mergeCell ref="F9:H9"/>
    <mergeCell ref="A7:E7"/>
    <mergeCell ref="I9:M9"/>
    <mergeCell ref="I2:M2"/>
    <mergeCell ref="N2:T4"/>
    <mergeCell ref="A3:F4"/>
    <mergeCell ref="A5:F6"/>
    <mergeCell ref="H5:I5"/>
    <mergeCell ref="J5:K5"/>
    <mergeCell ref="L5:M5"/>
    <mergeCell ref="H6:I6"/>
    <mergeCell ref="J6:K6"/>
    <mergeCell ref="L6:M6"/>
    <mergeCell ref="N6:T6"/>
    <mergeCell ref="H3:M3"/>
    <mergeCell ref="A12:B12"/>
    <mergeCell ref="C12:G12"/>
    <mergeCell ref="H12:M12"/>
    <mergeCell ref="A10:B10"/>
    <mergeCell ref="C10:H10"/>
    <mergeCell ref="I10:M10"/>
    <mergeCell ref="A11:B11"/>
    <mergeCell ref="A15:A24"/>
    <mergeCell ref="D24:G24"/>
    <mergeCell ref="H24:M24"/>
    <mergeCell ref="C11:H11"/>
    <mergeCell ref="I11:M11"/>
    <mergeCell ref="D17:G17"/>
    <mergeCell ref="D21:G21"/>
    <mergeCell ref="J21:M21"/>
    <mergeCell ref="D22:G22"/>
    <mergeCell ref="D23:G23"/>
    <mergeCell ref="D20:G20"/>
    <mergeCell ref="J20:M20"/>
    <mergeCell ref="B15:G15"/>
    <mergeCell ref="H15:M15"/>
    <mergeCell ref="D16:G16"/>
    <mergeCell ref="J16:M16"/>
    <mergeCell ref="J17:M17"/>
    <mergeCell ref="A13:B14"/>
    <mergeCell ref="C13:G14"/>
    <mergeCell ref="N31:T36"/>
    <mergeCell ref="A33:B36"/>
    <mergeCell ref="C33:C34"/>
    <mergeCell ref="E33:F33"/>
    <mergeCell ref="G33:H33"/>
    <mergeCell ref="M33:M34"/>
    <mergeCell ref="E34:F34"/>
    <mergeCell ref="G34:H34"/>
    <mergeCell ref="A29:B32"/>
    <mergeCell ref="C31:M32"/>
    <mergeCell ref="C35:M36"/>
    <mergeCell ref="N25:T30"/>
    <mergeCell ref="A25:B28"/>
    <mergeCell ref="C25:C26"/>
    <mergeCell ref="E25:F25"/>
    <mergeCell ref="G25:H25"/>
    <mergeCell ref="K33:L34"/>
    <mergeCell ref="C29:C30"/>
    <mergeCell ref="E29:F29"/>
    <mergeCell ref="G29:H29"/>
    <mergeCell ref="E30:F30"/>
    <mergeCell ref="G30:H30"/>
    <mergeCell ref="M29:M30"/>
    <mergeCell ref="C39:M39"/>
    <mergeCell ref="N39:T39"/>
    <mergeCell ref="A37:B38"/>
    <mergeCell ref="C37:D37"/>
    <mergeCell ref="E37:F37"/>
    <mergeCell ref="G37:H37"/>
    <mergeCell ref="I37:J37"/>
    <mergeCell ref="K41:M41"/>
    <mergeCell ref="C38:D38"/>
    <mergeCell ref="E38:F38"/>
    <mergeCell ref="G38:H38"/>
    <mergeCell ref="I38:J38"/>
    <mergeCell ref="N38:T38"/>
    <mergeCell ref="A39:B39"/>
  </mergeCells>
  <phoneticPr fontId="2"/>
  <conditionalFormatting sqref="C17:C24">
    <cfRule type="duplicateValues" dxfId="12" priority="14"/>
    <cfRule type="cellIs" dxfId="11" priority="15" stopIfTrue="1" operator="equal">
      <formula>0</formula>
    </cfRule>
  </conditionalFormatting>
  <conditionalFormatting sqref="E25:H29">
    <cfRule type="cellIs" dxfId="10" priority="2" operator="between">
      <formula>""</formula>
      <formula>""</formula>
    </cfRule>
  </conditionalFormatting>
  <conditionalFormatting sqref="E33:H33">
    <cfRule type="cellIs" dxfId="9" priority="1" operator="between">
      <formula>""</formula>
      <formula>""</formula>
    </cfRule>
  </conditionalFormatting>
  <conditionalFormatting sqref="E30:J30">
    <cfRule type="cellIs" dxfId="8" priority="7" operator="between">
      <formula>""</formula>
      <formula>""</formula>
    </cfRule>
  </conditionalFormatting>
  <conditionalFormatting sqref="G6 C9:M9 C10:H10 C11:M11 C12:G14 E34:J34">
    <cfRule type="cellIs" dxfId="7" priority="12" operator="between">
      <formula>""</formula>
      <formula>""</formula>
    </cfRule>
  </conditionalFormatting>
  <conditionalFormatting sqref="H15:M15">
    <cfRule type="expression" dxfId="6" priority="18">
      <formula>$C$68&gt;0.5</formula>
    </cfRule>
  </conditionalFormatting>
  <conditionalFormatting sqref="I17:I21">
    <cfRule type="duplicateValues" dxfId="5" priority="9"/>
    <cfRule type="cellIs" dxfId="4" priority="10" stopIfTrue="1" operator="equal">
      <formula>0</formula>
    </cfRule>
  </conditionalFormatting>
  <conditionalFormatting sqref="J13:M14 C39:M39">
    <cfRule type="cellIs" dxfId="3" priority="16" stopIfTrue="1" operator="between">
      <formula>""</formula>
      <formula>""</formula>
    </cfRule>
  </conditionalFormatting>
  <conditionalFormatting sqref="K25 M25:M30 I26:J26 I28:J28">
    <cfRule type="cellIs" dxfId="2" priority="11" operator="between">
      <formula>""</formula>
      <formula>""</formula>
    </cfRule>
  </conditionalFormatting>
  <conditionalFormatting sqref="M33:M34">
    <cfRule type="cellIs" dxfId="1" priority="13" operator="equal">
      <formula>"無"</formula>
    </cfRule>
    <cfRule type="containsBlanks" dxfId="0" priority="17">
      <formula>LEN(TRIM(M33))=0</formula>
    </cfRule>
  </conditionalFormatting>
  <dataValidations count="2">
    <dataValidation type="list" allowBlank="1" showInputMessage="1" showErrorMessage="1" sqref="M33:M34" xr:uid="{00000000-0002-0000-0700-000000000000}">
      <formula1>$B$212:$B$213</formula1>
    </dataValidation>
    <dataValidation type="list" showInputMessage="1" showErrorMessage="1" sqref="C17:C24 I17:I21" xr:uid="{00000000-0002-0000-0700-000001000000}">
      <formula1>$D$53:$D$65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1" orientation="portrait" r:id="rId1"/>
  <headerFooter alignWithMargins="0"/>
  <colBreaks count="1" manualBreakCount="1">
    <brk id="13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0000"/>
  </sheetPr>
  <dimension ref="A1:I50"/>
  <sheetViews>
    <sheetView workbookViewId="0">
      <selection activeCell="S2" sqref="S2:W6"/>
    </sheetView>
  </sheetViews>
  <sheetFormatPr defaultColWidth="13" defaultRowHeight="13.5" x14ac:dyDescent="0.15"/>
  <cols>
    <col min="1" max="1" width="3.25" customWidth="1"/>
    <col min="2" max="2" width="5.125" customWidth="1"/>
    <col min="3" max="3" width="4.875" customWidth="1"/>
    <col min="4" max="4" width="4" customWidth="1"/>
    <col min="5" max="5" width="9" customWidth="1"/>
    <col min="7" max="7" width="4.25" customWidth="1"/>
    <col min="8" max="8" width="3.375" bestFit="1" customWidth="1"/>
    <col min="10" max="10" width="5.875" customWidth="1"/>
    <col min="11" max="12" width="6.375" customWidth="1"/>
    <col min="13" max="13" width="6.75" customWidth="1"/>
    <col min="14" max="14" width="6" customWidth="1"/>
    <col min="15" max="15" width="4.25" customWidth="1"/>
  </cols>
  <sheetData>
    <row r="1" spans="1:9" x14ac:dyDescent="0.15">
      <c r="A1" t="s">
        <v>5</v>
      </c>
      <c r="B1" t="s">
        <v>7</v>
      </c>
      <c r="C1" t="s">
        <v>14</v>
      </c>
      <c r="F1" t="s">
        <v>32</v>
      </c>
      <c r="G1" t="s">
        <v>25</v>
      </c>
      <c r="H1" s="422" t="s">
        <v>129</v>
      </c>
      <c r="I1" s="422"/>
    </row>
    <row r="2" spans="1:9" x14ac:dyDescent="0.15">
      <c r="A2" t="s">
        <v>6</v>
      </c>
      <c r="B2" t="s">
        <v>8</v>
      </c>
      <c r="C2" t="s">
        <v>15</v>
      </c>
      <c r="F2" t="s">
        <v>23</v>
      </c>
      <c r="G2" t="s">
        <v>26</v>
      </c>
      <c r="H2" s="423" t="s">
        <v>33</v>
      </c>
      <c r="I2" s="425" t="s">
        <v>34</v>
      </c>
    </row>
    <row r="3" spans="1:9" x14ac:dyDescent="0.15">
      <c r="B3" t="s">
        <v>9</v>
      </c>
      <c r="C3" t="s">
        <v>16</v>
      </c>
      <c r="H3" s="424"/>
      <c r="I3" s="426"/>
    </row>
    <row r="4" spans="1:9" x14ac:dyDescent="0.15">
      <c r="B4" t="s">
        <v>10</v>
      </c>
      <c r="H4" s="20">
        <v>1</v>
      </c>
      <c r="I4" s="21" t="s">
        <v>35</v>
      </c>
    </row>
    <row r="5" spans="1:9" x14ac:dyDescent="0.15">
      <c r="H5" s="22">
        <v>2</v>
      </c>
      <c r="I5" s="23" t="s">
        <v>36</v>
      </c>
    </row>
    <row r="6" spans="1:9" x14ac:dyDescent="0.15">
      <c r="H6" s="22">
        <v>3</v>
      </c>
      <c r="I6" s="23" t="s">
        <v>37</v>
      </c>
    </row>
    <row r="7" spans="1:9" x14ac:dyDescent="0.15">
      <c r="H7" s="22">
        <v>4</v>
      </c>
      <c r="I7" s="23" t="s">
        <v>38</v>
      </c>
    </row>
    <row r="8" spans="1:9" x14ac:dyDescent="0.15">
      <c r="H8" s="22">
        <v>5</v>
      </c>
      <c r="I8" s="23" t="s">
        <v>39</v>
      </c>
    </row>
    <row r="9" spans="1:9" x14ac:dyDescent="0.15">
      <c r="H9" s="22">
        <v>6</v>
      </c>
      <c r="I9" s="23" t="s">
        <v>40</v>
      </c>
    </row>
    <row r="10" spans="1:9" x14ac:dyDescent="0.15">
      <c r="H10" s="22">
        <v>7</v>
      </c>
      <c r="I10" s="23" t="s">
        <v>41</v>
      </c>
    </row>
    <row r="11" spans="1:9" x14ac:dyDescent="0.15">
      <c r="H11" s="22">
        <v>8</v>
      </c>
      <c r="I11" s="23" t="s">
        <v>42</v>
      </c>
    </row>
    <row r="12" spans="1:9" x14ac:dyDescent="0.15">
      <c r="H12" s="22">
        <v>9</v>
      </c>
      <c r="I12" s="23" t="s">
        <v>43</v>
      </c>
    </row>
    <row r="13" spans="1:9" x14ac:dyDescent="0.15">
      <c r="H13" s="22">
        <v>10</v>
      </c>
      <c r="I13" s="23" t="s">
        <v>44</v>
      </c>
    </row>
    <row r="14" spans="1:9" ht="16.5" customHeight="1" x14ac:dyDescent="0.15">
      <c r="H14" s="22">
        <v>11</v>
      </c>
      <c r="I14" s="23" t="s">
        <v>45</v>
      </c>
    </row>
    <row r="15" spans="1:9" x14ac:dyDescent="0.15">
      <c r="H15" s="22">
        <v>12</v>
      </c>
      <c r="I15" s="23" t="s">
        <v>46</v>
      </c>
    </row>
    <row r="16" spans="1:9" ht="15.75" customHeight="1" x14ac:dyDescent="0.15">
      <c r="H16" s="22">
        <v>13</v>
      </c>
      <c r="I16" s="23" t="s">
        <v>47</v>
      </c>
    </row>
    <row r="17" spans="8:9" x14ac:dyDescent="0.15">
      <c r="H17" s="22">
        <v>14</v>
      </c>
      <c r="I17" s="23" t="s">
        <v>48</v>
      </c>
    </row>
    <row r="18" spans="8:9" x14ac:dyDescent="0.15">
      <c r="H18" s="22">
        <v>15</v>
      </c>
      <c r="I18" s="23" t="s">
        <v>49</v>
      </c>
    </row>
    <row r="19" spans="8:9" x14ac:dyDescent="0.15">
      <c r="H19" s="22">
        <v>16</v>
      </c>
      <c r="I19" s="23" t="s">
        <v>50</v>
      </c>
    </row>
    <row r="20" spans="8:9" x14ac:dyDescent="0.15">
      <c r="H20" s="22">
        <v>17</v>
      </c>
      <c r="I20" s="23" t="s">
        <v>51</v>
      </c>
    </row>
    <row r="21" spans="8:9" x14ac:dyDescent="0.15">
      <c r="H21" s="22">
        <v>18</v>
      </c>
      <c r="I21" s="23" t="s">
        <v>52</v>
      </c>
    </row>
    <row r="22" spans="8:9" x14ac:dyDescent="0.15">
      <c r="H22" s="22">
        <v>19</v>
      </c>
      <c r="I22" s="23" t="s">
        <v>53</v>
      </c>
    </row>
    <row r="23" spans="8:9" x14ac:dyDescent="0.15">
      <c r="H23" s="22">
        <v>20</v>
      </c>
      <c r="I23" s="23" t="s">
        <v>54</v>
      </c>
    </row>
    <row r="24" spans="8:9" x14ac:dyDescent="0.15">
      <c r="H24" s="22">
        <v>21</v>
      </c>
      <c r="I24" s="23" t="s">
        <v>55</v>
      </c>
    </row>
    <row r="25" spans="8:9" x14ac:dyDescent="0.15">
      <c r="H25" s="22">
        <v>22</v>
      </c>
      <c r="I25" s="23" t="s">
        <v>56</v>
      </c>
    </row>
    <row r="26" spans="8:9" x14ac:dyDescent="0.15">
      <c r="H26" s="22">
        <v>23</v>
      </c>
      <c r="I26" s="23" t="s">
        <v>57</v>
      </c>
    </row>
    <row r="27" spans="8:9" x14ac:dyDescent="0.15">
      <c r="H27" s="22">
        <v>24</v>
      </c>
      <c r="I27" s="23" t="s">
        <v>58</v>
      </c>
    </row>
    <row r="28" spans="8:9" x14ac:dyDescent="0.15">
      <c r="H28" s="22">
        <v>25</v>
      </c>
      <c r="I28" s="23" t="s">
        <v>59</v>
      </c>
    </row>
    <row r="29" spans="8:9" x14ac:dyDescent="0.15">
      <c r="H29" s="22">
        <v>26</v>
      </c>
      <c r="I29" s="23" t="s">
        <v>60</v>
      </c>
    </row>
    <row r="30" spans="8:9" x14ac:dyDescent="0.15">
      <c r="H30" s="22">
        <v>27</v>
      </c>
      <c r="I30" s="23" t="s">
        <v>61</v>
      </c>
    </row>
    <row r="31" spans="8:9" x14ac:dyDescent="0.15">
      <c r="H31" s="22">
        <v>28</v>
      </c>
      <c r="I31" s="23" t="s">
        <v>62</v>
      </c>
    </row>
    <row r="32" spans="8:9" x14ac:dyDescent="0.15">
      <c r="H32" s="22">
        <v>29</v>
      </c>
      <c r="I32" s="23" t="s">
        <v>63</v>
      </c>
    </row>
    <row r="33" spans="8:9" x14ac:dyDescent="0.15">
      <c r="H33" s="22">
        <v>30</v>
      </c>
      <c r="I33" s="23" t="s">
        <v>64</v>
      </c>
    </row>
    <row r="34" spans="8:9" x14ac:dyDescent="0.15">
      <c r="H34" s="22">
        <v>31</v>
      </c>
      <c r="I34" s="23" t="s">
        <v>65</v>
      </c>
    </row>
    <row r="35" spans="8:9" x14ac:dyDescent="0.15">
      <c r="H35" s="22">
        <v>32</v>
      </c>
      <c r="I35" s="23" t="s">
        <v>66</v>
      </c>
    </row>
    <row r="36" spans="8:9" x14ac:dyDescent="0.15">
      <c r="H36" s="22">
        <v>33</v>
      </c>
      <c r="I36" s="23" t="s">
        <v>67</v>
      </c>
    </row>
    <row r="37" spans="8:9" x14ac:dyDescent="0.15">
      <c r="H37" s="22">
        <v>34</v>
      </c>
      <c r="I37" s="23" t="s">
        <v>68</v>
      </c>
    </row>
    <row r="38" spans="8:9" x14ac:dyDescent="0.15">
      <c r="H38" s="22">
        <v>35</v>
      </c>
      <c r="I38" s="23" t="s">
        <v>69</v>
      </c>
    </row>
    <row r="39" spans="8:9" x14ac:dyDescent="0.15">
      <c r="H39" s="22">
        <v>36</v>
      </c>
      <c r="I39" s="23" t="s">
        <v>70</v>
      </c>
    </row>
    <row r="40" spans="8:9" x14ac:dyDescent="0.15">
      <c r="H40" s="22">
        <v>37</v>
      </c>
      <c r="I40" s="23" t="s">
        <v>71</v>
      </c>
    </row>
    <row r="41" spans="8:9" x14ac:dyDescent="0.15">
      <c r="H41" s="22">
        <v>38</v>
      </c>
      <c r="I41" s="23" t="s">
        <v>72</v>
      </c>
    </row>
    <row r="42" spans="8:9" x14ac:dyDescent="0.15">
      <c r="H42" s="22">
        <v>39</v>
      </c>
      <c r="I42" s="23" t="s">
        <v>73</v>
      </c>
    </row>
    <row r="43" spans="8:9" x14ac:dyDescent="0.15">
      <c r="H43" s="22">
        <v>40</v>
      </c>
      <c r="I43" s="23" t="s">
        <v>74</v>
      </c>
    </row>
    <row r="44" spans="8:9" x14ac:dyDescent="0.15">
      <c r="H44" s="22">
        <v>41</v>
      </c>
      <c r="I44" s="23" t="s">
        <v>75</v>
      </c>
    </row>
    <row r="45" spans="8:9" x14ac:dyDescent="0.15">
      <c r="H45" s="22">
        <v>42</v>
      </c>
      <c r="I45" s="23" t="s">
        <v>76</v>
      </c>
    </row>
    <row r="46" spans="8:9" x14ac:dyDescent="0.15">
      <c r="H46" s="22">
        <v>43</v>
      </c>
      <c r="I46" s="23" t="s">
        <v>77</v>
      </c>
    </row>
    <row r="47" spans="8:9" x14ac:dyDescent="0.15">
      <c r="H47" s="22">
        <v>44</v>
      </c>
      <c r="I47" s="23" t="s">
        <v>78</v>
      </c>
    </row>
    <row r="48" spans="8:9" x14ac:dyDescent="0.15">
      <c r="H48" s="22">
        <v>45</v>
      </c>
      <c r="I48" s="23" t="s">
        <v>79</v>
      </c>
    </row>
    <row r="49" spans="8:9" x14ac:dyDescent="0.15">
      <c r="H49" s="22">
        <v>46</v>
      </c>
      <c r="I49" s="23" t="s">
        <v>80</v>
      </c>
    </row>
    <row r="50" spans="8:9" x14ac:dyDescent="0.15">
      <c r="H50" s="24">
        <v>47</v>
      </c>
      <c r="I50" s="25" t="s">
        <v>81</v>
      </c>
    </row>
  </sheetData>
  <mergeCells count="3">
    <mergeCell ref="H2:H3"/>
    <mergeCell ref="I2:I3"/>
    <mergeCell ref="H1:I1"/>
  </mergeCells>
  <phoneticPr fontId="2"/>
  <pageMargins left="0.78700000000000003" right="0.78700000000000003" top="0.98399999999999999" bottom="0.9839999999999999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23</vt:i4>
      </vt:variant>
    </vt:vector>
  </HeadingPairs>
  <TitlesOfParts>
    <vt:vector size="32" baseType="lpstr">
      <vt:lpstr>様式2</vt:lpstr>
      <vt:lpstr>様式３</vt:lpstr>
      <vt:lpstr>様式４</vt:lpstr>
      <vt:lpstr>様式５（各都道府県理事用）とりまとめシート貼付用データ</vt:lpstr>
      <vt:lpstr>県コード</vt:lpstr>
      <vt:lpstr>様式2記入例</vt:lpstr>
      <vt:lpstr>様式3記入例</vt:lpstr>
      <vt:lpstr>様式4記入例</vt:lpstr>
      <vt:lpstr>コード表</vt:lpstr>
      <vt:lpstr>様式2!Print_Area</vt:lpstr>
      <vt:lpstr>様式2記入例!Print_Area</vt:lpstr>
      <vt:lpstr>様式３!Print_Area</vt:lpstr>
      <vt:lpstr>様式3記入例!Print_Area</vt:lpstr>
      <vt:lpstr>様式４!Print_Area</vt:lpstr>
      <vt:lpstr>様式4記入例!Print_Area</vt:lpstr>
      <vt:lpstr>県コード!学年</vt:lpstr>
      <vt:lpstr>学年</vt:lpstr>
      <vt:lpstr>県コード!希望の有無</vt:lpstr>
      <vt:lpstr>希望の有無</vt:lpstr>
      <vt:lpstr>県コード!口頭ポスター</vt:lpstr>
      <vt:lpstr>口頭ポスター</vt:lpstr>
      <vt:lpstr>県コード!巡検</vt:lpstr>
      <vt:lpstr>巡検</vt:lpstr>
      <vt:lpstr>県コード!性別</vt:lpstr>
      <vt:lpstr>性別</vt:lpstr>
      <vt:lpstr>コード表!第1希望</vt:lpstr>
      <vt:lpstr>県コード!都道府県</vt:lpstr>
      <vt:lpstr>都道府県</vt:lpstr>
      <vt:lpstr>県コード!分野</vt:lpstr>
      <vt:lpstr>分野</vt:lpstr>
      <vt:lpstr>県コード!有無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Takeharu Osako</cp:lastModifiedBy>
  <cp:lastPrinted>2023-04-17T08:14:21Z</cp:lastPrinted>
  <dcterms:created xsi:type="dcterms:W3CDTF">2013-11-28T06:17:00Z</dcterms:created>
  <dcterms:modified xsi:type="dcterms:W3CDTF">2023-04-17T08:17:05Z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